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ial Planning &amp; Analysis\Company Model\2019 Models\12-2019\Website Financials\"/>
    </mc:Choice>
  </mc:AlternateContent>
  <bookViews>
    <workbookView xWindow="0" yWindow="0" windowWidth="24000" windowHeight="9732"/>
  </bookViews>
  <sheets>
    <sheet name="Consolidated" sheetId="1" r:id="rId1"/>
    <sheet name="Rent-A-Center Business" sheetId="2" r:id="rId2"/>
    <sheet name="Preferred Lease" sheetId="3" r:id="rId3"/>
    <sheet name="Mexico" sheetId="4" r:id="rId4"/>
    <sheet name="Franchising" sheetId="5" r:id="rId5"/>
    <sheet name="Corporate" sheetId="6" r:id="rId6"/>
  </sheets>
  <definedNames>
    <definedName name="_xlnm.Print_Area" localSheetId="0">Consolidated!$A$1:$AL$67</definedName>
    <definedName name="_xlnm.Print_Area" localSheetId="5">Corporate!$A$1:$AL$34</definedName>
    <definedName name="_xlnm.Print_Area" localSheetId="4">Franchising!$A$1:$AL$28</definedName>
    <definedName name="_xlnm.Print_Area" localSheetId="3">Mexico!$A$1:$AL$42</definedName>
    <definedName name="_xlnm.Print_Area" localSheetId="2">'Preferred Lease'!$A$1:$AL$39</definedName>
    <definedName name="_xlnm.Print_Area" localSheetId="1">'Rent-A-Center Business'!$A$1:$AL$40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8" i="1" l="1"/>
  <c r="AK48" i="1"/>
  <c r="AL52" i="1"/>
  <c r="AL53" i="1"/>
  <c r="AL54" i="1"/>
  <c r="AL55" i="1"/>
  <c r="AK52" i="1"/>
  <c r="AK53" i="1"/>
  <c r="AK54" i="1"/>
  <c r="AK55" i="1"/>
</calcChain>
</file>

<file path=xl/sharedStrings.xml><?xml version="1.0" encoding="utf-8"?>
<sst xmlns="http://schemas.openxmlformats.org/spreadsheetml/2006/main" count="341" uniqueCount="118">
  <si>
    <t>Rent-A-Center, Inc.</t>
  </si>
  <si>
    <t>Quarterly Financials</t>
  </si>
  <si>
    <t>($000's, Except Share Data)</t>
  </si>
  <si>
    <t>Consolidated Summary</t>
  </si>
  <si>
    <t>Quarter Ended</t>
  </si>
  <si>
    <t>FYE</t>
  </si>
  <si>
    <t>ProForma (Unaudited)</t>
  </si>
  <si>
    <t>9/30/2018</t>
  </si>
  <si>
    <t>2018</t>
  </si>
  <si>
    <t>9/30/2019</t>
  </si>
  <si>
    <t>Store Revenue</t>
  </si>
  <si>
    <t>Rentals and Fees</t>
  </si>
  <si>
    <t>Merchandise Sales</t>
  </si>
  <si>
    <t>Installment Sales</t>
  </si>
  <si>
    <t>Other</t>
  </si>
  <si>
    <t>Total Store Revenue</t>
  </si>
  <si>
    <r>
      <t xml:space="preserve">Same Store Sales </t>
    </r>
    <r>
      <rPr>
        <b/>
        <vertAlign val="superscript"/>
        <sz val="10"/>
        <rFont val="Calibri"/>
        <family val="2"/>
      </rPr>
      <t>1 2</t>
    </r>
  </si>
  <si>
    <t>Franchise Merchandise Sales</t>
  </si>
  <si>
    <t>Royalty Income and Fees</t>
  </si>
  <si>
    <t>Total Revenue</t>
  </si>
  <si>
    <t xml:space="preserve">    YoY Total Revenue Growth</t>
  </si>
  <si>
    <t>Direct Store Expenses</t>
  </si>
  <si>
    <t>Cost of Rental and Fees</t>
  </si>
  <si>
    <t>Cost of Merchandise Sold</t>
  </si>
  <si>
    <t>Cost of Installment Sales</t>
  </si>
  <si>
    <t>Franchise cost of merchandise sold</t>
  </si>
  <si>
    <t>Gross Profit</t>
  </si>
  <si>
    <t>% of Total Revenue</t>
  </si>
  <si>
    <t>Store Expenses</t>
  </si>
  <si>
    <t>Labor</t>
  </si>
  <si>
    <t>Other Store Expenses</t>
  </si>
  <si>
    <t>General &amp; Administrative Expenses</t>
  </si>
  <si>
    <t>Depreciation, amortization and write down of intangibles</t>
  </si>
  <si>
    <t>Total Operating Expenses</t>
  </si>
  <si>
    <r>
      <t>Operating Profit</t>
    </r>
    <r>
      <rPr>
        <vertAlign val="superscript"/>
        <sz val="10"/>
        <rFont val="Calibri"/>
        <family val="2"/>
      </rPr>
      <t>3</t>
    </r>
  </si>
  <si>
    <t>Interest Income</t>
  </si>
  <si>
    <t>Interest Expense</t>
  </si>
  <si>
    <t>Earnings Before Income Taxes</t>
  </si>
  <si>
    <t>Tax Rate</t>
  </si>
  <si>
    <t>Tax Expense</t>
  </si>
  <si>
    <r>
      <t>Net Earnings to Common</t>
    </r>
    <r>
      <rPr>
        <vertAlign val="superscript"/>
        <sz val="10"/>
        <rFont val="Calibri"/>
        <family val="2"/>
      </rPr>
      <t xml:space="preserve">3 </t>
    </r>
  </si>
  <si>
    <t>Basic EPS</t>
  </si>
  <si>
    <r>
      <t>Diluted EPS</t>
    </r>
    <r>
      <rPr>
        <vertAlign val="superscript"/>
        <sz val="10"/>
        <rFont val="Calibri"/>
        <family val="2"/>
      </rPr>
      <t xml:space="preserve">3 </t>
    </r>
  </si>
  <si>
    <t>YOY % Change</t>
  </si>
  <si>
    <t>Basic Shares Outstanding</t>
  </si>
  <si>
    <t>Diluted  Shares Outstanding</t>
  </si>
  <si>
    <t>EBIT</t>
  </si>
  <si>
    <t>Plus: Depreciation &amp; Amortization</t>
  </si>
  <si>
    <t>EBITDA</t>
  </si>
  <si>
    <t>EBITDA Margin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</si>
  <si>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Revised same store sales methodology beginning FY 2016.  The company will exclude from the same store sales base any store that receives a certain level of customer accounts from </t>
    </r>
  </si>
  <si>
    <t>another store (acquisition or merger).  The receiving store will be eligible for inclusion in the same store sales base in the twenty-fourth full month following the account transfer.</t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</si>
  <si>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Given the severity of natural disasters during the third quarter of FY 2017, the Company instituted a change to the same store sales store selection starting in the month of September, excluding geographically impacted regions for 18 months.</t>
    </r>
  </si>
  <si>
    <r>
      <t>3</t>
    </r>
    <r>
      <rPr>
        <sz val="10"/>
        <color theme="1"/>
        <rFont val="Calibri"/>
        <family val="2"/>
        <scheme val="minor"/>
      </rPr>
      <t xml:space="preserve"> Q1'18: Excludes the effects of approximately $17.5 million of pre-tax charges including $10.3 million related to cost savings initiatives, $4.4 million related to store closure costs, $1.9 million in capitalized software write-downs, $1.7 million in incremental legal and advisory fees, and ($0.8) million related to 2017 hurricanes. </t>
    </r>
  </si>
  <si>
    <r>
      <t>3</t>
    </r>
    <r>
      <rPr>
        <sz val="10"/>
        <color theme="1"/>
        <rFont val="Calibri"/>
        <family val="2"/>
        <scheme val="minor"/>
      </rPr>
      <t xml:space="preserve"> Q2'18: Excludes the effects of approximately $16.5 million of pre-tax charges including $7.0 million related to cost savings initiatives, $6.6 million in incremental legal and advisory fees, $4.4 million related to store closure, and ($1.5) million credit related to a contract termination settlement and cost savings initiatives. </t>
    </r>
  </si>
  <si>
    <r>
      <t>3</t>
    </r>
    <r>
      <rPr>
        <sz val="10"/>
        <color theme="1"/>
        <rFont val="Calibri"/>
        <family val="2"/>
        <scheme val="minor"/>
      </rPr>
      <t xml:space="preserve"> Q3'18: Excludes the effects of approximately $3.8 million of pre-tax charges in incremental legal and advisory fees associated with the Vintage Merger, $1.9 million related to store closure costs, $0.9 million related to cost savings initiatives, and $0.1 million in hurricane damage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</si>
  <si>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Q4'18: Excludes the effects of approximately $12.3 million related to cost savings initiatives, $4.3 million in incremental legal and advisory fees, $0.9 million related to store closure costs, $0.8 million in capitalized software write-downs, $0.4 million related to the 2018 hurricanes.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</si>
  <si>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Q1'19: Excludes the effects of approximately $33.4 million of pre-tax charges including $13.0 million related to the Blair class action settlement,  $10.4 million in incremental legal and professional fees associated with the termination of the merger agreement, $8.7 million related to cost savings initiatives, and $1.3 million related to store closure costs. 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</si>
  <si>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Q2'19: Excludes the effects of approximately $92.5 million of pre-tax gains related to the merger termination settlement, and $1.0 million of insurance proceeds related to the 2017 hurricanes, partially offset by pre-tax charges of $10.2 million in merger termination and other incremental legal and professional fees, $2.9 million related to store closure costs, $1.9 million related to state tax audit assessments, and $1.0 million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</si>
  <si>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Q3'19: Excludes the effects of approximately $2.9 million of pre-tax charges including $1.9 million related to store closure costs, $0.7 million in transaction fees for the Merchants Preferred acquisition, $0.3 million related to cost savings initiatives, $(8.4) million of discrete income tax adjustments and $2.2 million of pre-tax debt refinancing charges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</si>
  <si>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Q4'19: Excludes the effects of approximately $19.4 million of pre-tax gains, primarily including a $21.8 million gain on the sale of our corporate headquarters, partially offset by $1.3 million related to store closure costs, $0.5 million related to state tax audit assessments, $0.3 million related to other litigation settlements, $0.2 million in transaction fees for the Merchants Preferred acquisition, and $0.1 million related to cost savings initiatives</t>
    </r>
  </si>
  <si>
    <t>Rent-A-Center Business</t>
  </si>
  <si>
    <t/>
  </si>
  <si>
    <r>
      <t xml:space="preserve">Same Store Sales </t>
    </r>
    <r>
      <rPr>
        <b/>
        <vertAlign val="superscript"/>
        <sz val="10"/>
        <rFont val="Calibri"/>
        <family val="2"/>
      </rPr>
      <t>1</t>
    </r>
  </si>
  <si>
    <r>
      <t>Operating Profit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</si>
  <si>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Q1'18 excludes approximately $4.6 million of pre-tax charges primarily related to $1.1 million in cost savings initiatives, 4.2 million for store closure plans, and ($0.7) million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</si>
  <si>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Q2'18 excludes approximately $11.4 million of pre-tax charges primarily related to $7.0 million in cost savings initiatives, and $4.4 million for store closure costs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</si>
  <si>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Q3'18 excludes approximately $2.0 million of pre-tax charges primarily related to $1.9 million for store closure costs and $0.1 million in hurricane damage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</si>
  <si>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Q4'18 excludes approximately $13.6 million of pre-tax charges primarily related to $12.3 million for cost savings initiatives, $0.9 million for store closure costs, $0.1 million in capitalized software write-downs, and $0.3 million related to 2018 hurricane impacts.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</si>
  <si>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Q1'19 excludes approximately $7.8 million of pre-tax charges primarily related to $6.6 million for cost savings initiatives and $1.2 million for store closure costs.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</si>
  <si>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Q2'19 excludes approximately $3.0 million of pre-tax charges primarily related to $2.9 million for store closure costs, and $1.1 million related to cost savings initiatives, partially offset by $1.0 million of insurance proceeds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</si>
  <si>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Q3'19 excludes approximately $2.1 million of pre-tax charges primarily related to $1.8 million for store closure costs and $0.3 million related to cost savings initiatives.</t>
    </r>
  </si>
  <si>
    <t>Preferred Lease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</si>
  <si>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Q1'18: excludes approximately $4.9 million of pre-tax charges primarily related to $3.1 million in cost savings initiatives, $1.9 million in capitalized software write-downs, and ($0.1) million related to the 2017 hurricanes.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</si>
  <si>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Q2'18: excludes approximately $0.1 million of pre-tax charges primarily related to cost savings initiatives.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</si>
  <si>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Q3'18 excludes approximately $0.4 million of pre-tax charges primarily related to cost savings initiatives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</si>
  <si>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Q4'18 excludes approximately $0.4 million of pre-tax charges primarily related to capitalized software write-downs.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</si>
  <si>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Q1'19 excludes approximately $0.3 million of pre-tax charges primarily related to $0.2 million for cost savings initiatives and $0.1 million for store closure costs.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</si>
  <si>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Q3'19</t>
    </r>
    <r>
      <rPr>
        <sz val="10"/>
        <color theme="1"/>
        <rFont val="Arial"/>
        <family val="2"/>
      </rPr>
      <t xml:space="preserve"> excludes approximately $0.1 million of pre-tax charges primarily related to store closure costs.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</si>
  <si>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Q4'19</t>
    </r>
    <r>
      <rPr>
        <sz val="10"/>
        <color theme="1"/>
        <rFont val="Arial"/>
        <family val="2"/>
      </rPr>
      <t xml:space="preserve"> excludes approximately $0.1 million of pre-tax charges primarily related to cost savings initiatives. </t>
    </r>
  </si>
  <si>
    <r>
      <t xml:space="preserve">Quarterly Financials </t>
    </r>
    <r>
      <rPr>
        <b/>
        <vertAlign val="superscript"/>
        <sz val="16"/>
        <rFont val="Calibri"/>
        <family val="2"/>
      </rPr>
      <t>(1)</t>
    </r>
  </si>
  <si>
    <t>Mexico</t>
  </si>
  <si>
    <r>
      <t>2016</t>
    </r>
    <r>
      <rPr>
        <b/>
        <vertAlign val="superscript"/>
        <sz val="10"/>
        <color indexed="63"/>
        <rFont val="Calibri"/>
        <family val="2"/>
      </rPr>
      <t xml:space="preserve"> (3)</t>
    </r>
  </si>
  <si>
    <r>
      <t xml:space="preserve">3/31/2017 </t>
    </r>
    <r>
      <rPr>
        <b/>
        <vertAlign val="superscript"/>
        <sz val="10"/>
        <color rgb="FF0000FF"/>
        <rFont val="Calibri"/>
        <family val="2"/>
      </rPr>
      <t>(4)</t>
    </r>
  </si>
  <si>
    <r>
      <t xml:space="preserve">6/30/2017 </t>
    </r>
    <r>
      <rPr>
        <b/>
        <vertAlign val="superscript"/>
        <sz val="10"/>
        <color rgb="FF0000FF"/>
        <rFont val="Calibri"/>
        <family val="2"/>
      </rPr>
      <t>(6)</t>
    </r>
  </si>
  <si>
    <r>
      <t>9/30/2017</t>
    </r>
    <r>
      <rPr>
        <b/>
        <vertAlign val="superscript"/>
        <sz val="10"/>
        <color rgb="FF0000FF"/>
        <rFont val="Calibri"/>
        <family val="2"/>
      </rPr>
      <t xml:space="preserve"> (7)</t>
    </r>
  </si>
  <si>
    <r>
      <t>12/31/2017</t>
    </r>
    <r>
      <rPr>
        <b/>
        <vertAlign val="superscript"/>
        <sz val="10"/>
        <color rgb="FF0000FF"/>
        <rFont val="Calibri"/>
        <family val="2"/>
      </rPr>
      <t xml:space="preserve"> (8)</t>
    </r>
  </si>
  <si>
    <r>
      <t>03/31/2018</t>
    </r>
    <r>
      <rPr>
        <b/>
        <vertAlign val="superscript"/>
        <sz val="10"/>
        <color rgb="FF0000FF"/>
        <rFont val="Calibri"/>
        <family val="2"/>
      </rPr>
      <t xml:space="preserve"> (9)</t>
    </r>
  </si>
  <si>
    <r>
      <t>06/30/2018</t>
    </r>
    <r>
      <rPr>
        <b/>
        <vertAlign val="superscript"/>
        <sz val="10"/>
        <color rgb="FF0000FF"/>
        <rFont val="Calibri"/>
        <family val="2"/>
      </rPr>
      <t xml:space="preserve"> (10)</t>
    </r>
  </si>
  <si>
    <r>
      <t>3/31/2019</t>
    </r>
    <r>
      <rPr>
        <b/>
        <vertAlign val="superscript"/>
        <sz val="10"/>
        <color rgb="FF0000FF"/>
        <rFont val="Calibri"/>
        <family val="2"/>
      </rPr>
      <t>(11)</t>
    </r>
  </si>
  <si>
    <r>
      <t xml:space="preserve">Same Store Sales </t>
    </r>
    <r>
      <rPr>
        <b/>
        <vertAlign val="superscript"/>
        <sz val="10"/>
        <rFont val="Calibri"/>
        <family val="2"/>
      </rPr>
      <t>(2, 5)</t>
    </r>
  </si>
  <si>
    <t>Operating Profit</t>
  </si>
  <si>
    <t>(1) Actual results reported in USD; given the fluctuation in foreign exchange rates, growth rates may differ from the results in local currency</t>
  </si>
  <si>
    <t>(2) Same Store Sales are reported on a constant currency basis beginning in 2015</t>
  </si>
  <si>
    <t>(3) Excludes $2.3 million of restructuring charges related to the closure of Mexico stores impacting quarterly results</t>
  </si>
  <si>
    <t>(4) Excludes $9k related to gain on sale of certain fixed assets</t>
  </si>
  <si>
    <r>
      <rPr>
        <vertAlign val="superscript"/>
        <sz val="10"/>
        <rFont val="Calibri"/>
        <family val="2"/>
      </rPr>
      <t>(5)</t>
    </r>
    <r>
      <rPr>
        <sz val="10"/>
        <rFont val="Calibri"/>
        <family val="2"/>
      </rPr>
      <t xml:space="preserve"> Revised same store sales methodology beginning FY 2016.  The company will exclude from the same store sales base any store that receives a certain level of customer accounts from </t>
    </r>
  </si>
  <si>
    <r>
      <rPr>
        <vertAlign val="superscript"/>
        <sz val="10"/>
        <rFont val="Calibri"/>
        <family val="2"/>
      </rPr>
      <t>(6)</t>
    </r>
    <r>
      <rPr>
        <sz val="10"/>
        <rFont val="Calibri"/>
        <family val="2"/>
      </rPr>
      <t xml:space="preserve"> Excludes approximately $0.2 million of pre-tax charges related to reductions at the Mexico field support center</t>
    </r>
  </si>
  <si>
    <r>
      <rPr>
        <vertAlign val="superscript"/>
        <sz val="9"/>
        <rFont val="Calibri"/>
        <family val="2"/>
      </rPr>
      <t>(7)</t>
    </r>
    <r>
      <rPr>
        <sz val="9"/>
        <rFont val="Calibri"/>
        <family val="2"/>
      </rPr>
      <t xml:space="preserve"> Excludes approximately $0.1 million of tax settlement charges</t>
    </r>
  </si>
  <si>
    <r>
      <rPr>
        <vertAlign val="superscript"/>
        <sz val="9"/>
        <rFont val="Calibri"/>
        <family val="2"/>
      </rPr>
      <t>(8)</t>
    </r>
    <r>
      <rPr>
        <sz val="9"/>
        <rFont val="Calibri"/>
        <family val="2"/>
      </rPr>
      <t xml:space="preserve"> Excludes approximately $20 thousand related to other store expense</t>
    </r>
  </si>
  <si>
    <t>(9) Excludes approximately $0.4 million of pretax charges related to store closures</t>
  </si>
  <si>
    <t>(10) Excludes approximately ($27) thousand related to other store expenses</t>
  </si>
  <si>
    <t>(11) Excludes approximately $5 thousand related to store closures</t>
  </si>
  <si>
    <t>Franchising</t>
  </si>
  <si>
    <t xml:space="preserve">FYE </t>
  </si>
  <si>
    <t>Corporate</t>
  </si>
  <si>
    <r>
      <t>Operating Profit</t>
    </r>
    <r>
      <rPr>
        <vertAlign val="superscript"/>
        <sz val="10"/>
        <rFont val="Calibri"/>
        <family val="2"/>
      </rPr>
      <t>1</t>
    </r>
  </si>
  <si>
    <r>
      <t xml:space="preserve">1 </t>
    </r>
    <r>
      <rPr>
        <sz val="10"/>
        <color theme="1"/>
        <rFont val="Calibri"/>
        <family val="2"/>
        <scheme val="minor"/>
      </rPr>
      <t>Q1'18: excludes approximately $7.8 million of pre-tax charges primarily related to $6.1 million in cost savings initiatives, and $1.7 million for incremental legal and advisory fees</t>
    </r>
  </si>
  <si>
    <r>
      <t xml:space="preserve">1 </t>
    </r>
    <r>
      <rPr>
        <sz val="10"/>
        <color theme="1"/>
        <rFont val="Calibri"/>
        <family val="2"/>
        <scheme val="minor"/>
      </rPr>
      <t>Q2'18: excludes approximately $5.0 million of pre-tax charges primarily related to $6.6 million for incremental legal and advisory fees, partially offset by credit adjustments of ($1.5) million and ($0.1) million related to a contract termination settlement and cost savings initiatives, respectively.</t>
    </r>
  </si>
  <si>
    <r>
      <t xml:space="preserve">1 </t>
    </r>
    <r>
      <rPr>
        <sz val="10"/>
        <color theme="1"/>
        <rFont val="Calibri"/>
        <family val="2"/>
        <scheme val="minor"/>
      </rPr>
      <t>Q3'18: excludes approximately $4.3 million of pre-tax charges primarily related to $3.8 million for incremental legal and advisory fees associated with the Vintage Merger, and $0.5 million related to cost savings initiatives</t>
    </r>
  </si>
  <si>
    <r>
      <t xml:space="preserve">1 </t>
    </r>
    <r>
      <rPr>
        <sz val="10"/>
        <color theme="1"/>
        <rFont val="Calibri"/>
        <family val="2"/>
        <scheme val="minor"/>
      </rPr>
      <t>Q4'18: excludes approximately $4.7 million of pre-tax charges primarily related to $4.3 million for incremental legal and advisory fees, and $0.4 million in capitalized software write-downs.</t>
    </r>
  </si>
  <si>
    <r>
      <t xml:space="preserve">1 </t>
    </r>
    <r>
      <rPr>
        <sz val="10"/>
        <color theme="1"/>
        <rFont val="Calibri"/>
        <family val="2"/>
        <scheme val="minor"/>
      </rPr>
      <t>Q1'19: excludes approximately $25.3 million of pre-tax charges primarily related to $13.0 million for the Blair class action settlement, $10.4 million for incremental legal and professional fees associated with the termination of the merger agreement, and $1.9 million for cost savings initiatives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</si>
  <si>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Q2'19 excludes approximately $80.5 million of pre-tax gains primarily related to $92.5 million for the merger termination settlement, and $0.1 million related to cost savings initiatives, partially offset by $10.2 million in merger termination and other incremental legal and professional fees, and $1.9 million related to state tax audit assessments.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</si>
  <si>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Q3'19 excludes approximately $0.7 million of pre-tax charges primarily related to $0.7 million in transaction fees for the Merchants Preferred acquisition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</si>
  <si>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Q4'19 excludes approximately $20.9 million of pre-tax gains primarily related to $21.8 million gain on sale of our corporate headquarters, and $(0.1) million in cost savings initiatives, partially offset by $0.5 million in state tax audit assessments, $0.3 million for other litigation settlements, and $0.2 million in transaction fees for the Merchants Preferred acquisition. 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</si>
  <si>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Q4'19 excludes approximately $1.4 million of pre-tax charges primarily related to $1.3 million in store closure costs, $0.2 million in cost savings initiatives, partially offset by $0.1 million of insurance proceeds related to the 2017 hurricanes.</t>
    </r>
  </si>
  <si>
    <r>
      <t>12/31/2019</t>
    </r>
    <r>
      <rPr>
        <b/>
        <vertAlign val="superscript"/>
        <sz val="10"/>
        <color rgb="FF0000FF"/>
        <rFont val="Calibri"/>
        <family val="2"/>
      </rPr>
      <t>(12)</t>
    </r>
  </si>
  <si>
    <t>(12) Excludes approximately $30 thousand related to store 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</si>
</sst>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_);\(0\)"/>
    <numFmt numFmtId="166" formatCode="0.0%"/>
    <numFmt numFmtId="167" formatCode="#,##0,;\(&quot;$&quot;#,##0,\)"/>
    <numFmt numFmtId="168" formatCode="&quot;$&quot;#,##0,;\(&quot;$&quot;#,##0,\)"/>
    <numFmt numFmtId="169" formatCode="0.0%;\(0.0%\)"/>
    <numFmt numFmtId="170" formatCode="_(* #,##0_);_(* \(#,##0\);_(* &quot;-&quot;??_);_(@_)"/>
    <numFmt numFmtId="171" formatCode="_(* #,##0.0_);_(* \(#,##0.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theme="0"/>
      <name val="Calibri"/>
      <family val="2"/>
    </font>
    <font>
      <b/>
      <u/>
      <sz val="12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sz val="10"/>
      <color rgb="FF0019FF"/>
      <name val="Calibri"/>
      <family val="2"/>
    </font>
    <font>
      <b/>
      <sz val="10"/>
      <color rgb="FF0000FF"/>
      <name val="Calibri"/>
      <family val="2"/>
    </font>
    <font>
      <b/>
      <sz val="10"/>
      <color rgb="FF008000"/>
      <name val="Calibri"/>
      <family val="2"/>
    </font>
    <font>
      <sz val="10"/>
      <color indexed="8"/>
      <name val="Calibri"/>
      <family val="2"/>
    </font>
    <font>
      <sz val="10"/>
      <color rgb="FF008000"/>
      <name val="Calibri"/>
      <family val="2"/>
    </font>
    <font>
      <b/>
      <sz val="10"/>
      <color indexed="8"/>
      <name val="Calibri"/>
      <family val="2"/>
    </font>
    <font>
      <i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vertAlign val="superscript"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/>
      <sz val="10"/>
      <color rgb="FF008000"/>
      <name val="Calibri"/>
      <family val="2"/>
    </font>
    <font>
      <vertAlign val="superscript"/>
      <sz val="10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6"/>
      <name val="Calibri"/>
      <family val="2"/>
    </font>
    <font>
      <b/>
      <vertAlign val="superscript"/>
      <sz val="10"/>
      <color indexed="63"/>
      <name val="Calibri"/>
      <family val="2"/>
    </font>
    <font>
      <b/>
      <vertAlign val="superscript"/>
      <sz val="10"/>
      <color rgb="FF0000FF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3">
    <xf numFmtId="0" fontId="0" fillId="0" borderId="0" xfId="0"/>
    <xf numFmtId="164" fontId="3" fillId="0" borderId="0" xfId="3" applyFont="1" applyFill="1" applyBorder="1" applyAlignment="1">
      <alignment horizontal="left"/>
    </xf>
    <xf numFmtId="164" fontId="4" fillId="0" borderId="0" xfId="3" applyFont="1" applyFill="1" applyBorder="1" applyAlignment="1">
      <alignment horizontal="centerContinuous"/>
    </xf>
    <xf numFmtId="164" fontId="5" fillId="0" borderId="0" xfId="3" applyFont="1" applyFill="1"/>
    <xf numFmtId="44" fontId="5" fillId="0" borderId="0" xfId="1" applyFont="1" applyFill="1"/>
    <xf numFmtId="164" fontId="6" fillId="0" borderId="0" xfId="3" applyFont="1" applyFill="1" applyBorder="1" applyAlignment="1">
      <alignment horizontal="left"/>
    </xf>
    <xf numFmtId="164" fontId="7" fillId="0" borderId="0" xfId="3" applyFont="1" applyFill="1" applyBorder="1" applyAlignment="1">
      <alignment horizontal="centerContinuous"/>
    </xf>
    <xf numFmtId="164" fontId="8" fillId="0" borderId="0" xfId="3" applyFont="1" applyFill="1" applyBorder="1" applyAlignment="1">
      <alignment horizontal="left"/>
    </xf>
    <xf numFmtId="164" fontId="9" fillId="0" borderId="0" xfId="3" applyFont="1" applyFill="1" applyBorder="1" applyAlignment="1"/>
    <xf numFmtId="164" fontId="7" fillId="0" borderId="0" xfId="3" applyFont="1" applyFill="1" applyBorder="1" applyAlignment="1"/>
    <xf numFmtId="164" fontId="10" fillId="0" borderId="0" xfId="3" applyFont="1" applyFill="1" applyBorder="1" applyAlignment="1">
      <alignment horizontal="left"/>
    </xf>
    <xf numFmtId="164" fontId="11" fillId="0" borderId="0" xfId="3" applyFont="1" applyFill="1" applyBorder="1"/>
    <xf numFmtId="14" fontId="12" fillId="2" borderId="1" xfId="3" quotePrefix="1" applyNumberFormat="1" applyFont="1" applyFill="1" applyBorder="1" applyAlignment="1">
      <alignment horizontal="centerContinuous"/>
    </xf>
    <xf numFmtId="164" fontId="13" fillId="2" borderId="1" xfId="3" applyFont="1" applyFill="1" applyBorder="1" applyAlignment="1">
      <alignment horizontal="centerContinuous"/>
    </xf>
    <xf numFmtId="164" fontId="4" fillId="2" borderId="1" xfId="3" applyFont="1" applyFill="1" applyBorder="1" applyAlignment="1">
      <alignment horizontal="centerContinuous"/>
    </xf>
    <xf numFmtId="14" fontId="12" fillId="2" borderId="2" xfId="3" quotePrefix="1" applyNumberFormat="1" applyFont="1" applyFill="1" applyBorder="1" applyAlignment="1">
      <alignment horizontal="center"/>
    </xf>
    <xf numFmtId="164" fontId="7" fillId="0" borderId="0" xfId="3" applyFont="1" applyFill="1" applyBorder="1"/>
    <xf numFmtId="164" fontId="14" fillId="0" borderId="0" xfId="3" applyFont="1" applyFill="1" applyBorder="1"/>
    <xf numFmtId="14" fontId="15" fillId="0" borderId="6" xfId="3" applyNumberFormat="1" applyFont="1" applyFill="1" applyBorder="1" applyAlignment="1">
      <alignment horizontal="center"/>
    </xf>
    <xf numFmtId="14" fontId="12" fillId="0" borderId="6" xfId="3" applyNumberFormat="1" applyFont="1" applyFill="1" applyBorder="1" applyAlignment="1">
      <alignment horizontal="center"/>
    </xf>
    <xf numFmtId="165" fontId="12" fillId="2" borderId="7" xfId="4" quotePrefix="1" applyNumberFormat="1" applyFont="1" applyFill="1" applyBorder="1" applyAlignment="1">
      <alignment horizontal="center"/>
    </xf>
    <xf numFmtId="14" fontId="16" fillId="0" borderId="6" xfId="3" applyNumberFormat="1" applyFont="1" applyFill="1" applyBorder="1" applyAlignment="1">
      <alignment horizontal="center"/>
    </xf>
    <xf numFmtId="14" fontId="16" fillId="0" borderId="1" xfId="3" applyNumberFormat="1" applyFont="1" applyFill="1" applyBorder="1" applyAlignment="1">
      <alignment horizontal="center"/>
    </xf>
    <xf numFmtId="164" fontId="7" fillId="0" borderId="0" xfId="3" applyFont="1" applyFill="1" applyBorder="1" applyAlignment="1">
      <alignment horizontal="left" indent="1"/>
    </xf>
    <xf numFmtId="164" fontId="7" fillId="0" borderId="0" xfId="3" applyNumberFormat="1" applyFont="1" applyFill="1" applyBorder="1" applyAlignment="1">
      <alignment horizontal="right" wrapText="1"/>
    </xf>
    <xf numFmtId="164" fontId="7" fillId="0" borderId="0" xfId="3" quotePrefix="1" applyNumberFormat="1" applyFont="1" applyFill="1" applyBorder="1" applyAlignment="1">
      <alignment horizontal="right"/>
    </xf>
    <xf numFmtId="49" fontId="4" fillId="0" borderId="0" xfId="3" applyNumberFormat="1" applyFont="1" applyFill="1" applyBorder="1" applyAlignment="1">
      <alignment horizontal="center" wrapText="1"/>
    </xf>
    <xf numFmtId="37" fontId="4" fillId="0" borderId="0" xfId="3" applyNumberFormat="1" applyFont="1" applyFill="1" applyBorder="1" applyAlignment="1">
      <alignment horizontal="center"/>
    </xf>
    <xf numFmtId="166" fontId="7" fillId="4" borderId="7" xfId="5" applyNumberFormat="1" applyFont="1" applyFill="1" applyBorder="1"/>
    <xf numFmtId="44" fontId="7" fillId="0" borderId="0" xfId="1" applyFont="1" applyFill="1" applyBorder="1"/>
    <xf numFmtId="164" fontId="7" fillId="0" borderId="0" xfId="3" applyFont="1" applyFill="1" applyBorder="1" applyAlignment="1">
      <alignment horizontal="left" indent="2"/>
    </xf>
    <xf numFmtId="166" fontId="17" fillId="0" borderId="0" xfId="3" applyNumberFormat="1" applyFont="1" applyFill="1" applyBorder="1"/>
    <xf numFmtId="167" fontId="7" fillId="0" borderId="0" xfId="3" applyNumberFormat="1" applyFont="1" applyFill="1" applyBorder="1"/>
    <xf numFmtId="167" fontId="18" fillId="4" borderId="7" xfId="3" applyNumberFormat="1" applyFont="1" applyFill="1" applyBorder="1"/>
    <xf numFmtId="164" fontId="4" fillId="0" borderId="0" xfId="3" applyFont="1" applyFill="1" applyBorder="1"/>
    <xf numFmtId="166" fontId="19" fillId="0" borderId="0" xfId="3" applyNumberFormat="1" applyFont="1" applyFill="1" applyBorder="1"/>
    <xf numFmtId="37" fontId="19" fillId="0" borderId="0" xfId="3" applyNumberFormat="1" applyFont="1" applyFill="1" applyBorder="1"/>
    <xf numFmtId="164" fontId="4" fillId="0" borderId="0" xfId="3" applyFont="1" applyFill="1" applyBorder="1" applyAlignment="1">
      <alignment horizontal="left" indent="1"/>
    </xf>
    <xf numFmtId="166" fontId="20" fillId="0" borderId="0" xfId="3" applyNumberFormat="1" applyFont="1" applyFill="1" applyBorder="1"/>
    <xf numFmtId="168" fontId="20" fillId="0" borderId="8" xfId="3" applyNumberFormat="1" applyFont="1" applyFill="1" applyBorder="1"/>
    <xf numFmtId="167" fontId="20" fillId="4" borderId="9" xfId="3" applyNumberFormat="1" applyFont="1" applyFill="1" applyBorder="1"/>
    <xf numFmtId="164" fontId="21" fillId="0" borderId="0" xfId="3" applyFont="1" applyFill="1" applyBorder="1" applyAlignment="1">
      <alignment horizontal="left" indent="1"/>
    </xf>
    <xf numFmtId="164" fontId="22" fillId="0" borderId="0" xfId="3" applyFont="1" applyFill="1" applyBorder="1"/>
    <xf numFmtId="166" fontId="22" fillId="0" borderId="0" xfId="5" applyNumberFormat="1" applyFont="1" applyFill="1" applyBorder="1" applyAlignment="1">
      <alignment horizontal="right"/>
    </xf>
    <xf numFmtId="166" fontId="22" fillId="4" borderId="7" xfId="5" applyNumberFormat="1" applyFont="1" applyFill="1" applyBorder="1"/>
    <xf numFmtId="44" fontId="22" fillId="0" borderId="0" xfId="1" applyFont="1" applyFill="1" applyBorder="1"/>
    <xf numFmtId="164" fontId="24" fillId="0" borderId="0" xfId="3" applyFont="1" applyFill="1" applyBorder="1" applyAlignment="1">
      <alignment horizontal="right"/>
    </xf>
    <xf numFmtId="169" fontId="16" fillId="0" borderId="0" xfId="5" quotePrefix="1" applyNumberFormat="1" applyFont="1" applyFill="1" applyBorder="1" applyAlignment="1">
      <alignment horizontal="right"/>
    </xf>
    <xf numFmtId="169" fontId="16" fillId="4" borderId="7" xfId="5" quotePrefix="1" applyNumberFormat="1" applyFont="1" applyFill="1" applyBorder="1" applyAlignment="1">
      <alignment horizontal="right"/>
    </xf>
    <xf numFmtId="164" fontId="24" fillId="0" borderId="0" xfId="3" applyFont="1" applyFill="1" applyBorder="1"/>
    <xf numFmtId="164" fontId="7" fillId="4" borderId="7" xfId="3" applyFont="1" applyFill="1" applyBorder="1"/>
    <xf numFmtId="166" fontId="25" fillId="0" borderId="0" xfId="5" applyNumberFormat="1" applyFont="1" applyFill="1" applyBorder="1" applyAlignment="1">
      <alignment horizontal="right"/>
    </xf>
    <xf numFmtId="166" fontId="19" fillId="0" borderId="0" xfId="5" applyNumberFormat="1" applyFont="1" applyFill="1" applyBorder="1"/>
    <xf numFmtId="164" fontId="18" fillId="0" borderId="0" xfId="3" applyFont="1" applyFill="1" applyBorder="1"/>
    <xf numFmtId="168" fontId="20" fillId="0" borderId="10" xfId="3" applyNumberFormat="1" applyFont="1" applyFill="1" applyBorder="1"/>
    <xf numFmtId="168" fontId="20" fillId="4" borderId="11" xfId="3" applyNumberFormat="1" applyFont="1" applyFill="1" applyBorder="1"/>
    <xf numFmtId="166" fontId="14" fillId="0" borderId="0" xfId="5" applyNumberFormat="1" applyFont="1" applyFill="1" applyBorder="1" applyAlignment="1">
      <alignment horizontal="center"/>
    </xf>
    <xf numFmtId="166" fontId="25" fillId="4" borderId="12" xfId="5" applyNumberFormat="1" applyFont="1" applyFill="1" applyBorder="1" applyAlignment="1">
      <alignment horizontal="center"/>
    </xf>
    <xf numFmtId="166" fontId="14" fillId="0" borderId="0" xfId="5" applyNumberFormat="1" applyFont="1" applyFill="1" applyBorder="1" applyAlignment="1">
      <alignment horizontal="right"/>
    </xf>
    <xf numFmtId="166" fontId="25" fillId="4" borderId="12" xfId="5" applyNumberFormat="1" applyFont="1" applyFill="1" applyBorder="1" applyAlignment="1">
      <alignment horizontal="right"/>
    </xf>
    <xf numFmtId="166" fontId="25" fillId="4" borderId="12" xfId="5" applyNumberFormat="1" applyFont="1" applyFill="1" applyBorder="1" applyAlignment="1"/>
    <xf numFmtId="5" fontId="18" fillId="0" borderId="0" xfId="3" applyNumberFormat="1" applyFont="1" applyFill="1" applyBorder="1"/>
    <xf numFmtId="5" fontId="7" fillId="4" borderId="7" xfId="3" applyNumberFormat="1" applyFont="1" applyFill="1" applyBorder="1"/>
    <xf numFmtId="167" fontId="7" fillId="4" borderId="7" xfId="3" applyNumberFormat="1" applyFont="1" applyFill="1" applyBorder="1"/>
    <xf numFmtId="43" fontId="7" fillId="0" borderId="0" xfId="4" applyFont="1" applyFill="1"/>
    <xf numFmtId="43" fontId="7" fillId="0" borderId="0" xfId="4" applyFont="1" applyFill="1" applyBorder="1"/>
    <xf numFmtId="167" fontId="7" fillId="0" borderId="8" xfId="3" applyNumberFormat="1" applyFont="1" applyFill="1" applyBorder="1"/>
    <xf numFmtId="168" fontId="7" fillId="4" borderId="11" xfId="3" applyNumberFormat="1" applyFont="1" applyFill="1" applyBorder="1"/>
    <xf numFmtId="164" fontId="7" fillId="0" borderId="0" xfId="3" applyFont="1" applyFill="1"/>
    <xf numFmtId="43" fontId="26" fillId="0" borderId="0" xfId="4" applyFont="1" applyFill="1" applyAlignment="1">
      <alignment horizontal="left" vertical="top" indent="1"/>
    </xf>
    <xf numFmtId="43" fontId="7" fillId="0" borderId="0" xfId="4" applyFont="1" applyFill="1" applyBorder="1" applyAlignment="1">
      <alignment vertical="top"/>
    </xf>
    <xf numFmtId="166" fontId="26" fillId="0" borderId="0" xfId="2" applyNumberFormat="1" applyFont="1" applyFill="1" applyAlignment="1">
      <alignment vertical="top"/>
    </xf>
    <xf numFmtId="166" fontId="26" fillId="4" borderId="12" xfId="2" applyNumberFormat="1" applyFont="1" applyFill="1" applyBorder="1" applyAlignment="1">
      <alignment vertical="top"/>
    </xf>
    <xf numFmtId="164" fontId="7" fillId="0" borderId="0" xfId="3" applyFont="1" applyFill="1" applyAlignment="1">
      <alignment vertical="top"/>
    </xf>
    <xf numFmtId="43" fontId="7" fillId="4" borderId="7" xfId="4" applyFont="1" applyFill="1" applyBorder="1"/>
    <xf numFmtId="44" fontId="7" fillId="0" borderId="0" xfId="1" applyFont="1" applyFill="1"/>
    <xf numFmtId="164" fontId="7" fillId="0" borderId="0" xfId="3" applyFont="1" applyFill="1" applyBorder="1" applyAlignment="1">
      <alignment horizontal="left" wrapText="1" indent="1"/>
    </xf>
    <xf numFmtId="166" fontId="27" fillId="0" borderId="0" xfId="3" applyNumberFormat="1" applyFont="1" applyFill="1" applyBorder="1"/>
    <xf numFmtId="167" fontId="7" fillId="0" borderId="1" xfId="3" applyNumberFormat="1" applyFont="1" applyFill="1" applyBorder="1"/>
    <xf numFmtId="166" fontId="18" fillId="0" borderId="0" xfId="3" applyNumberFormat="1" applyFont="1" applyFill="1" applyBorder="1"/>
    <xf numFmtId="168" fontId="4" fillId="0" borderId="0" xfId="3" applyNumberFormat="1" applyFont="1" applyFill="1" applyBorder="1"/>
    <xf numFmtId="170" fontId="26" fillId="0" borderId="0" xfId="4" applyNumberFormat="1" applyFont="1" applyFill="1" applyAlignment="1">
      <alignment horizontal="left" vertical="top" indent="2"/>
    </xf>
    <xf numFmtId="166" fontId="29" fillId="0" borderId="0" xfId="2" applyNumberFormat="1" applyFont="1" applyFill="1" applyBorder="1" applyAlignment="1">
      <alignment vertical="top"/>
    </xf>
    <xf numFmtId="166" fontId="7" fillId="4" borderId="7" xfId="2" applyNumberFormat="1" applyFont="1" applyFill="1" applyBorder="1" applyAlignment="1">
      <alignment vertical="top"/>
    </xf>
    <xf numFmtId="164" fontId="7" fillId="0" borderId="0" xfId="3" applyFont="1" applyFill="1" applyBorder="1" applyAlignment="1">
      <alignment vertical="top"/>
    </xf>
    <xf numFmtId="167" fontId="4" fillId="0" borderId="0" xfId="3" applyNumberFormat="1" applyFont="1" applyFill="1" applyBorder="1"/>
    <xf numFmtId="167" fontId="4" fillId="4" borderId="7" xfId="3" applyNumberFormat="1" applyFont="1" applyFill="1" applyBorder="1"/>
    <xf numFmtId="164" fontId="9" fillId="0" borderId="0" xfId="3" applyFont="1" applyFill="1" applyBorder="1"/>
    <xf numFmtId="168" fontId="18" fillId="0" borderId="8" xfId="3" applyNumberFormat="1" applyFont="1" applyFill="1" applyBorder="1"/>
    <xf numFmtId="164" fontId="4" fillId="0" borderId="0" xfId="3" applyFont="1" applyFill="1" applyAlignment="1">
      <alignment horizontal="left" indent="1"/>
    </xf>
    <xf numFmtId="44" fontId="4" fillId="0" borderId="0" xfId="1" applyFont="1" applyFill="1" applyBorder="1"/>
    <xf numFmtId="164" fontId="25" fillId="0" borderId="0" xfId="3" applyFont="1" applyFill="1" applyAlignment="1">
      <alignment horizontal="left" indent="1"/>
    </xf>
    <xf numFmtId="166" fontId="14" fillId="0" borderId="0" xfId="5" applyNumberFormat="1" applyFont="1" applyFill="1" applyBorder="1"/>
    <xf numFmtId="166" fontId="25" fillId="4" borderId="7" xfId="5" applyNumberFormat="1" applyFont="1" applyFill="1" applyBorder="1"/>
    <xf numFmtId="166" fontId="25" fillId="0" borderId="0" xfId="5" applyNumberFormat="1" applyFont="1" applyFill="1" applyBorder="1"/>
    <xf numFmtId="164" fontId="7" fillId="0" borderId="0" xfId="3" applyFont="1" applyFill="1" applyAlignment="1">
      <alignment horizontal="left" indent="1"/>
    </xf>
    <xf numFmtId="168" fontId="18" fillId="0" borderId="10" xfId="3" applyNumberFormat="1" applyFont="1" applyFill="1" applyBorder="1"/>
    <xf numFmtId="164" fontId="21" fillId="0" borderId="0" xfId="3" applyFont="1" applyFill="1" applyAlignment="1">
      <alignment horizontal="left" indent="1"/>
    </xf>
    <xf numFmtId="171" fontId="14" fillId="0" borderId="0" xfId="3" applyNumberFormat="1" applyFont="1" applyFill="1" applyBorder="1"/>
    <xf numFmtId="171" fontId="18" fillId="0" borderId="0" xfId="4" applyNumberFormat="1" applyFont="1" applyFill="1" applyBorder="1"/>
    <xf numFmtId="171" fontId="30" fillId="4" borderId="7" xfId="4" applyNumberFormat="1" applyFont="1" applyFill="1" applyBorder="1"/>
    <xf numFmtId="7" fontId="18" fillId="0" borderId="0" xfId="3" applyNumberFormat="1" applyFont="1" applyFill="1" applyBorder="1"/>
    <xf numFmtId="7" fontId="7" fillId="4" borderId="7" xfId="3" applyNumberFormat="1" applyFont="1" applyFill="1" applyBorder="1"/>
    <xf numFmtId="7" fontId="20" fillId="0" borderId="0" xfId="3" applyNumberFormat="1" applyFont="1" applyFill="1" applyBorder="1"/>
    <xf numFmtId="7" fontId="4" fillId="4" borderId="7" xfId="3" applyNumberFormat="1" applyFont="1" applyFill="1" applyBorder="1"/>
    <xf numFmtId="169" fontId="29" fillId="0" borderId="0" xfId="5" applyNumberFormat="1" applyFont="1" applyFill="1" applyBorder="1" applyAlignment="1">
      <alignment horizontal="right" vertical="top"/>
    </xf>
    <xf numFmtId="169" fontId="29" fillId="4" borderId="7" xfId="5" applyNumberFormat="1" applyFont="1" applyFill="1" applyBorder="1" applyAlignment="1">
      <alignment horizontal="right" vertical="top"/>
    </xf>
    <xf numFmtId="7" fontId="29" fillId="0" borderId="0" xfId="3" quotePrefix="1" applyNumberFormat="1" applyFont="1" applyFill="1" applyBorder="1" applyAlignment="1">
      <alignment horizontal="center"/>
    </xf>
    <xf numFmtId="7" fontId="26" fillId="4" borderId="7" xfId="3" quotePrefix="1" applyNumberFormat="1" applyFont="1" applyFill="1" applyBorder="1" applyAlignment="1">
      <alignment horizontal="center"/>
    </xf>
    <xf numFmtId="44" fontId="25" fillId="0" borderId="0" xfId="1" applyFont="1" applyFill="1" applyBorder="1"/>
    <xf numFmtId="164" fontId="25" fillId="0" borderId="0" xfId="3" applyFont="1" applyFill="1" applyBorder="1"/>
    <xf numFmtId="168" fontId="18" fillId="0" borderId="0" xfId="3" applyNumberFormat="1" applyFont="1" applyFill="1" applyBorder="1"/>
    <xf numFmtId="168" fontId="18" fillId="4" borderId="7" xfId="3" applyNumberFormat="1" applyFont="1" applyFill="1" applyBorder="1"/>
    <xf numFmtId="164" fontId="7" fillId="0" borderId="0" xfId="3" applyFont="1" applyFill="1" applyAlignment="1">
      <alignment horizontal="left" indent="2"/>
    </xf>
    <xf numFmtId="167" fontId="18" fillId="0" borderId="0" xfId="3" applyNumberFormat="1" applyFont="1" applyFill="1" applyBorder="1"/>
    <xf numFmtId="167" fontId="18" fillId="0" borderId="1" xfId="3" applyNumberFormat="1" applyFont="1" applyFill="1" applyBorder="1"/>
    <xf numFmtId="167" fontId="18" fillId="4" borderId="13" xfId="3" applyNumberFormat="1" applyFont="1" applyFill="1" applyBorder="1"/>
    <xf numFmtId="168" fontId="18" fillId="4" borderId="9" xfId="3" applyNumberFormat="1" applyFont="1" applyFill="1" applyBorder="1"/>
    <xf numFmtId="164" fontId="26" fillId="0" borderId="0" xfId="3" applyFont="1" applyFill="1" applyAlignment="1">
      <alignment horizontal="left" indent="1"/>
    </xf>
    <xf numFmtId="164" fontId="29" fillId="0" borderId="0" xfId="3" applyFont="1" applyFill="1" applyBorder="1"/>
    <xf numFmtId="166" fontId="29" fillId="0" borderId="0" xfId="5" applyNumberFormat="1" applyFont="1" applyFill="1" applyBorder="1"/>
    <xf numFmtId="166" fontId="29" fillId="4" borderId="14" xfId="5" applyNumberFormat="1" applyFont="1" applyFill="1" applyBorder="1"/>
    <xf numFmtId="43" fontId="7" fillId="0" borderId="15" xfId="4" applyFont="1" applyFill="1" applyBorder="1"/>
    <xf numFmtId="49" fontId="7" fillId="0" borderId="0" xfId="4" applyNumberFormat="1" applyFont="1" applyFill="1"/>
    <xf numFmtId="166" fontId="7" fillId="0" borderId="0" xfId="2" applyNumberFormat="1" applyFont="1" applyFill="1"/>
    <xf numFmtId="164" fontId="7" fillId="0" borderId="0" xfId="3" applyFont="1" applyFill="1" applyAlignme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4" fontId="12" fillId="5" borderId="12" xfId="3" quotePrefix="1" applyNumberFormat="1" applyFont="1" applyFill="1" applyBorder="1" applyAlignment="1">
      <alignment horizontal="center"/>
    </xf>
    <xf numFmtId="165" fontId="12" fillId="5" borderId="7" xfId="4" quotePrefix="1" applyNumberFormat="1" applyFont="1" applyFill="1" applyBorder="1" applyAlignment="1">
      <alignment horizontal="center"/>
    </xf>
    <xf numFmtId="168" fontId="4" fillId="0" borderId="10" xfId="3" applyNumberFormat="1" applyFont="1" applyFill="1" applyBorder="1"/>
    <xf numFmtId="167" fontId="7" fillId="0" borderId="4" xfId="3" applyNumberFormat="1" applyFont="1" applyFill="1" applyBorder="1"/>
    <xf numFmtId="168" fontId="20" fillId="4" borderId="14" xfId="3" applyNumberFormat="1" applyFont="1" applyFill="1" applyBorder="1"/>
    <xf numFmtId="166" fontId="26" fillId="4" borderId="16" xfId="2" applyNumberFormat="1" applyFont="1" applyFill="1" applyBorder="1" applyAlignment="1">
      <alignment vertical="top"/>
    </xf>
    <xf numFmtId="43" fontId="7" fillId="0" borderId="0" xfId="4" applyNumberFormat="1" applyFont="1" applyFill="1"/>
    <xf numFmtId="0" fontId="32" fillId="0" borderId="0" xfId="0" applyFont="1"/>
    <xf numFmtId="43" fontId="7" fillId="0" borderId="0" xfId="4" applyFont="1" applyFill="1" applyAlignment="1"/>
    <xf numFmtId="14" fontId="12" fillId="2" borderId="12" xfId="3" quotePrefix="1" applyNumberFormat="1" applyFont="1" applyFill="1" applyBorder="1" applyAlignment="1">
      <alignment horizontal="center"/>
    </xf>
    <xf numFmtId="169" fontId="26" fillId="0" borderId="0" xfId="2" applyNumberFormat="1" applyFont="1" applyFill="1" applyAlignment="1">
      <alignment vertical="top"/>
    </xf>
    <xf numFmtId="169" fontId="26" fillId="4" borderId="16" xfId="2" applyNumberFormat="1" applyFont="1" applyFill="1" applyBorder="1" applyAlignment="1">
      <alignment vertical="top"/>
    </xf>
    <xf numFmtId="43" fontId="37" fillId="0" borderId="0" xfId="4" applyFont="1" applyFill="1"/>
    <xf numFmtId="167" fontId="4" fillId="0" borderId="8" xfId="3" applyNumberFormat="1" applyFont="1" applyFill="1" applyBorder="1"/>
    <xf numFmtId="168" fontId="4" fillId="4" borderId="11" xfId="3" applyNumberFormat="1" applyFont="1" applyFill="1" applyBorder="1"/>
    <xf numFmtId="164" fontId="7" fillId="4" borderId="12" xfId="3" applyFont="1" applyFill="1" applyBorder="1"/>
    <xf numFmtId="164" fontId="18" fillId="4" borderId="7" xfId="3" applyFont="1" applyFill="1" applyBorder="1"/>
    <xf numFmtId="167" fontId="7" fillId="4" borderId="9" xfId="3" applyNumberFormat="1" applyFont="1" applyFill="1" applyBorder="1"/>
    <xf numFmtId="43" fontId="7" fillId="4" borderId="12" xfId="4" applyFont="1" applyFill="1" applyBorder="1"/>
    <xf numFmtId="168" fontId="4" fillId="0" borderId="17" xfId="3" applyNumberFormat="1" applyFont="1" applyFill="1" applyBorder="1"/>
    <xf numFmtId="43" fontId="37" fillId="0" borderId="0" xfId="4" applyFont="1" applyFill="1" applyAlignment="1"/>
    <xf numFmtId="0" fontId="32" fillId="0" borderId="0" xfId="0" applyFont="1" applyAlignment="1">
      <alignment horizontal="left" vertical="center" wrapText="1"/>
    </xf>
    <xf numFmtId="14" fontId="12" fillId="3" borderId="3" xfId="3" quotePrefix="1" applyNumberFormat="1" applyFont="1" applyFill="1" applyBorder="1" applyAlignment="1">
      <alignment horizontal="center"/>
    </xf>
    <xf numFmtId="14" fontId="12" fillId="3" borderId="1" xfId="3" quotePrefix="1" applyNumberFormat="1" applyFont="1" applyFill="1" applyBorder="1" applyAlignment="1">
      <alignment horizontal="center"/>
    </xf>
    <xf numFmtId="14" fontId="12" fillId="3" borderId="4" xfId="3" quotePrefix="1" applyNumberFormat="1" applyFont="1" applyFill="1" applyBorder="1" applyAlignment="1">
      <alignment horizontal="center"/>
    </xf>
    <xf numFmtId="14" fontId="12" fillId="2" borderId="5" xfId="3" quotePrefix="1" applyNumberFormat="1" applyFont="1" applyFill="1" applyBorder="1" applyAlignment="1">
      <alignment horizontal="center"/>
    </xf>
    <xf numFmtId="14" fontId="12" fillId="2" borderId="0" xfId="3" quotePrefix="1" applyNumberFormat="1" applyFont="1" applyFill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164" fontId="4" fillId="3" borderId="5" xfId="3" applyFont="1" applyFill="1" applyBorder="1" applyAlignment="1">
      <alignment horizontal="center"/>
    </xf>
    <xf numFmtId="164" fontId="4" fillId="3" borderId="0" xfId="3" applyFont="1" applyFill="1" applyBorder="1" applyAlignment="1">
      <alignment horizontal="center"/>
    </xf>
    <xf numFmtId="164" fontId="4" fillId="3" borderId="17" xfId="3" applyFont="1" applyFill="1" applyBorder="1" applyAlignment="1">
      <alignment horizontal="center"/>
    </xf>
    <xf numFmtId="14" fontId="12" fillId="3" borderId="5" xfId="3" quotePrefix="1" applyNumberFormat="1" applyFont="1" applyFill="1" applyBorder="1" applyAlignment="1">
      <alignment horizontal="center"/>
    </xf>
    <xf numFmtId="14" fontId="12" fillId="3" borderId="0" xfId="3" quotePrefix="1" applyNumberFormat="1" applyFont="1" applyFill="1" applyBorder="1" applyAlignment="1">
      <alignment horizontal="center"/>
    </xf>
    <xf numFmtId="14" fontId="12" fillId="3" borderId="17" xfId="3" quotePrefix="1" applyNumberFormat="1" applyFont="1" applyFill="1" applyBorder="1" applyAlignment="1">
      <alignment horizontal="center"/>
    </xf>
    <xf numFmtId="14" fontId="12" fillId="2" borderId="17" xfId="3" quotePrefix="1" applyNumberFormat="1" applyFont="1" applyFill="1" applyBorder="1" applyAlignment="1">
      <alignment horizontal="center"/>
    </xf>
  </cellXfs>
  <cellStyles count="6">
    <cellStyle name="Comma 2" xfId="4"/>
    <cellStyle name="Currency" xfId="1" builtinId="4"/>
    <cellStyle name="Normal" xfId="0" builtinId="0"/>
    <cellStyle name="Normal 10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7"/>
  <sheetViews>
    <sheetView showGridLines="0" tabSelected="1" view="pageBreakPreview" zoomScaleNormal="100" zoomScaleSheetLayoutView="100" workbookViewId="0">
      <selection activeCell="B1" sqref="B1"/>
    </sheetView>
  </sheetViews>
  <sheetFormatPr defaultColWidth="9.109375" defaultRowHeight="14.4" x14ac:dyDescent="0.3"/>
  <cols>
    <col min="1" max="1" width="2.6640625" style="68" customWidth="1"/>
    <col min="2" max="2" width="49.33203125" style="64" bestFit="1" customWidth="1"/>
    <col min="3" max="3" width="0.88671875" style="64" customWidth="1"/>
    <col min="4" max="7" width="12.6640625" style="64" hidden="1" customWidth="1"/>
    <col min="8" max="8" width="13.33203125" style="64" hidden="1" customWidth="1"/>
    <col min="9" max="10" width="12.6640625" style="64" hidden="1" customWidth="1"/>
    <col min="11" max="11" width="12.88671875" style="64" hidden="1" customWidth="1"/>
    <col min="12" max="15" width="12.6640625" style="64" hidden="1" customWidth="1"/>
    <col min="16" max="16" width="12.88671875" style="68" hidden="1" customWidth="1"/>
    <col min="17" max="17" width="11.88671875" style="68" hidden="1" customWidth="1"/>
    <col min="18" max="18" width="12.6640625" style="68" customWidth="1"/>
    <col min="19" max="21" width="12.6640625" style="64" customWidth="1"/>
    <col min="22" max="22" width="12.88671875" style="75" customWidth="1"/>
    <col min="23" max="23" width="12.6640625" style="68" customWidth="1"/>
    <col min="24" max="24" width="12.6640625" style="64" customWidth="1"/>
    <col min="25" max="28" width="12.6640625" style="68" customWidth="1"/>
    <col min="29" max="29" width="12.6640625" customWidth="1"/>
    <col min="30" max="30" width="12.33203125" style="68" customWidth="1"/>
    <col min="31" max="31" width="12.109375" style="68" customWidth="1"/>
    <col min="32" max="33" width="12.44140625" style="68" customWidth="1"/>
    <col min="34" max="34" width="13.109375" style="68" customWidth="1"/>
    <col min="35" max="36" width="13.5546875" style="68" customWidth="1"/>
    <col min="37" max="38" width="12.33203125" style="68" customWidth="1"/>
    <col min="39" max="16384" width="9.109375" style="68"/>
  </cols>
  <sheetData>
    <row r="1" spans="2:41" s="3" customFormat="1" ht="25.5" customHeight="1" x14ac:dyDescent="0.5500000000000000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S1" s="2"/>
      <c r="T1" s="2"/>
      <c r="U1" s="2"/>
      <c r="V1" s="4"/>
      <c r="X1" s="2"/>
      <c r="AC1"/>
    </row>
    <row r="2" spans="2:41" s="3" customFormat="1" ht="18" customHeight="1" x14ac:dyDescent="0.4">
      <c r="B2" s="5" t="s">
        <v>1</v>
      </c>
      <c r="C2" s="6"/>
      <c r="D2" s="6"/>
      <c r="E2" s="6"/>
      <c r="F2" s="6"/>
      <c r="G2" s="6"/>
      <c r="H2" s="6"/>
      <c r="I2" s="6"/>
      <c r="J2" s="6"/>
      <c r="K2" s="2"/>
      <c r="L2" s="6"/>
      <c r="M2" s="6"/>
      <c r="N2" s="6"/>
      <c r="O2" s="6"/>
      <c r="S2" s="6"/>
      <c r="T2" s="6"/>
      <c r="U2" s="6"/>
      <c r="V2" s="4"/>
      <c r="X2" s="6"/>
      <c r="AC2"/>
    </row>
    <row r="3" spans="2:41" s="3" customFormat="1" ht="18" customHeight="1" thickBot="1" x14ac:dyDescent="0.4"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S3" s="9"/>
      <c r="T3" s="9"/>
      <c r="U3" s="9"/>
      <c r="V3" s="4"/>
      <c r="X3" s="9"/>
      <c r="AC3"/>
    </row>
    <row r="4" spans="2:41" s="16" customFormat="1" ht="16.2" thickTop="1" x14ac:dyDescent="0.3">
      <c r="B4" s="10" t="s">
        <v>3</v>
      </c>
      <c r="C4" s="11"/>
      <c r="D4" s="12" t="s">
        <v>4</v>
      </c>
      <c r="E4" s="13"/>
      <c r="F4" s="14"/>
      <c r="G4" s="13"/>
      <c r="H4" s="15" t="s">
        <v>5</v>
      </c>
      <c r="I4" s="12" t="s">
        <v>4</v>
      </c>
      <c r="J4" s="13"/>
      <c r="K4" s="14"/>
      <c r="L4" s="13"/>
      <c r="M4" s="15" t="s">
        <v>5</v>
      </c>
      <c r="N4" s="12" t="s">
        <v>4</v>
      </c>
      <c r="O4" s="12"/>
      <c r="P4" s="12"/>
      <c r="Q4" s="12"/>
      <c r="R4" s="15" t="s">
        <v>5</v>
      </c>
      <c r="S4" s="12" t="s">
        <v>4</v>
      </c>
      <c r="T4" s="12"/>
      <c r="U4" s="12"/>
      <c r="V4" s="12"/>
      <c r="W4" s="15" t="s">
        <v>5</v>
      </c>
      <c r="X4" s="150" t="s">
        <v>4</v>
      </c>
      <c r="Y4" s="151"/>
      <c r="Z4" s="151"/>
      <c r="AA4" s="152"/>
      <c r="AB4" s="15" t="s">
        <v>5</v>
      </c>
      <c r="AC4" s="153" t="s">
        <v>4</v>
      </c>
      <c r="AD4" s="154"/>
      <c r="AE4" s="154"/>
      <c r="AF4" s="154"/>
      <c r="AG4" s="15" t="s">
        <v>5</v>
      </c>
      <c r="AH4" s="153" t="s">
        <v>4</v>
      </c>
      <c r="AI4" s="154"/>
      <c r="AJ4" s="154"/>
      <c r="AK4" s="154"/>
      <c r="AL4" s="15" t="s">
        <v>5</v>
      </c>
    </row>
    <row r="5" spans="2:41" s="16" customFormat="1" ht="13.8" x14ac:dyDescent="0.3">
      <c r="B5" s="17" t="s">
        <v>6</v>
      </c>
      <c r="C5" s="11"/>
      <c r="D5" s="18">
        <v>41364</v>
      </c>
      <c r="E5" s="19">
        <v>41455</v>
      </c>
      <c r="F5" s="19">
        <v>41547</v>
      </c>
      <c r="G5" s="19">
        <v>41639</v>
      </c>
      <c r="H5" s="20">
        <v>2013</v>
      </c>
      <c r="I5" s="18">
        <v>41729</v>
      </c>
      <c r="J5" s="19">
        <v>41820</v>
      </c>
      <c r="K5" s="19">
        <v>41912</v>
      </c>
      <c r="L5" s="19">
        <v>42004</v>
      </c>
      <c r="M5" s="20">
        <v>2014</v>
      </c>
      <c r="N5" s="21">
        <v>42094</v>
      </c>
      <c r="O5" s="21">
        <v>42185</v>
      </c>
      <c r="P5" s="21">
        <v>42277</v>
      </c>
      <c r="Q5" s="21">
        <v>42369</v>
      </c>
      <c r="R5" s="20">
        <v>2015</v>
      </c>
      <c r="S5" s="21">
        <v>42460</v>
      </c>
      <c r="T5" s="21">
        <v>42551</v>
      </c>
      <c r="U5" s="21">
        <v>42643</v>
      </c>
      <c r="V5" s="21">
        <v>42735</v>
      </c>
      <c r="W5" s="20">
        <v>2016</v>
      </c>
      <c r="X5" s="22">
        <v>42825</v>
      </c>
      <c r="Y5" s="22">
        <v>42916</v>
      </c>
      <c r="Z5" s="22">
        <v>43008</v>
      </c>
      <c r="AA5" s="22">
        <v>43100</v>
      </c>
      <c r="AB5" s="20">
        <v>2017</v>
      </c>
      <c r="AC5" s="22">
        <v>43190</v>
      </c>
      <c r="AD5" s="22">
        <v>43281</v>
      </c>
      <c r="AE5" s="22" t="s">
        <v>7</v>
      </c>
      <c r="AF5" s="22">
        <v>43465</v>
      </c>
      <c r="AG5" s="20" t="s">
        <v>8</v>
      </c>
      <c r="AH5" s="22">
        <v>43555</v>
      </c>
      <c r="AI5" s="22">
        <v>43646</v>
      </c>
      <c r="AJ5" s="22" t="s">
        <v>9</v>
      </c>
      <c r="AK5" s="22">
        <v>43830</v>
      </c>
      <c r="AL5" s="20">
        <v>2019</v>
      </c>
    </row>
    <row r="6" spans="2:41" s="16" customFormat="1" x14ac:dyDescent="0.3">
      <c r="B6" s="23" t="s">
        <v>10</v>
      </c>
      <c r="C6" s="24"/>
      <c r="D6" s="25"/>
      <c r="E6" s="26"/>
      <c r="F6" s="27"/>
      <c r="G6" s="26"/>
      <c r="H6" s="28"/>
      <c r="I6" s="25"/>
      <c r="J6" s="26"/>
      <c r="K6" s="27"/>
      <c r="L6" s="26"/>
      <c r="M6" s="28"/>
      <c r="N6" s="25"/>
      <c r="O6" s="25"/>
      <c r="R6" s="28"/>
      <c r="S6" s="25"/>
      <c r="T6" s="25"/>
      <c r="U6" s="25"/>
      <c r="V6" s="29"/>
      <c r="W6" s="28"/>
      <c r="X6" s="25"/>
      <c r="Y6" s="25"/>
      <c r="AB6" s="28"/>
      <c r="AC6"/>
      <c r="AG6" s="28"/>
      <c r="AH6"/>
      <c r="AL6" s="28"/>
    </row>
    <row r="7" spans="2:41" s="34" customFormat="1" ht="13.8" x14ac:dyDescent="0.3">
      <c r="B7" s="30" t="s">
        <v>11</v>
      </c>
      <c r="C7" s="31"/>
      <c r="D7" s="32">
        <v>671747000</v>
      </c>
      <c r="E7" s="32">
        <v>669897000</v>
      </c>
      <c r="F7" s="32">
        <v>670871000</v>
      </c>
      <c r="G7" s="32">
        <v>683380000</v>
      </c>
      <c r="H7" s="33">
        <v>2695895000</v>
      </c>
      <c r="I7" s="32">
        <v>691187000</v>
      </c>
      <c r="J7" s="32">
        <v>681749000</v>
      </c>
      <c r="K7" s="32">
        <v>675342000</v>
      </c>
      <c r="L7" s="32">
        <v>698140000</v>
      </c>
      <c r="M7" s="33">
        <v>2746418000</v>
      </c>
      <c r="N7" s="32">
        <v>711449638.29852176</v>
      </c>
      <c r="O7" s="32">
        <v>704125000</v>
      </c>
      <c r="P7" s="32">
        <v>683343000</v>
      </c>
      <c r="Q7" s="32">
        <v>682397000</v>
      </c>
      <c r="R7" s="33">
        <v>2781314638.298522</v>
      </c>
      <c r="S7" s="32">
        <v>674295000</v>
      </c>
      <c r="T7" s="32">
        <v>645710000</v>
      </c>
      <c r="U7" s="32">
        <v>595179000</v>
      </c>
      <c r="V7" s="32">
        <v>584869000</v>
      </c>
      <c r="W7" s="33">
        <v>2500053000</v>
      </c>
      <c r="X7" s="32">
        <v>595414000</v>
      </c>
      <c r="Y7" s="32">
        <v>575411000</v>
      </c>
      <c r="Z7" s="32">
        <v>552194000</v>
      </c>
      <c r="AA7" s="32">
        <v>544722000</v>
      </c>
      <c r="AB7" s="33">
        <v>2267741000</v>
      </c>
      <c r="AC7" s="32">
        <v>564714000</v>
      </c>
      <c r="AD7" s="32">
        <v>562403000</v>
      </c>
      <c r="AE7" s="32">
        <v>552580000</v>
      </c>
      <c r="AF7" s="32">
        <v>565163000</v>
      </c>
      <c r="AG7" s="33">
        <v>2244860000</v>
      </c>
      <c r="AH7" s="32">
        <v>563354000</v>
      </c>
      <c r="AI7" s="32">
        <v>551680000</v>
      </c>
      <c r="AJ7" s="32">
        <v>550795000</v>
      </c>
      <c r="AK7" s="32">
        <v>558573000</v>
      </c>
      <c r="AL7" s="33">
        <v>2224402000</v>
      </c>
    </row>
    <row r="8" spans="2:41" s="16" customFormat="1" ht="13.8" x14ac:dyDescent="0.3">
      <c r="B8" s="30" t="s">
        <v>12</v>
      </c>
      <c r="C8" s="35"/>
      <c r="D8" s="32">
        <v>113573000</v>
      </c>
      <c r="E8" s="32">
        <v>59790000</v>
      </c>
      <c r="F8" s="32">
        <v>53808000</v>
      </c>
      <c r="G8" s="32">
        <v>51582000</v>
      </c>
      <c r="H8" s="33">
        <v>278753000</v>
      </c>
      <c r="I8" s="32">
        <v>108061000</v>
      </c>
      <c r="J8" s="32">
        <v>59610000</v>
      </c>
      <c r="K8" s="32">
        <v>58477000</v>
      </c>
      <c r="L8" s="32">
        <v>64591000</v>
      </c>
      <c r="M8" s="33">
        <v>290739000</v>
      </c>
      <c r="N8" s="32">
        <v>136279990.79604</v>
      </c>
      <c r="O8" s="32">
        <v>83286000</v>
      </c>
      <c r="P8" s="32">
        <v>80932000</v>
      </c>
      <c r="Q8" s="32">
        <v>76742000</v>
      </c>
      <c r="R8" s="33">
        <v>377239990.79604</v>
      </c>
      <c r="S8" s="32">
        <v>131707000</v>
      </c>
      <c r="T8" s="32">
        <v>76777000</v>
      </c>
      <c r="U8" s="32">
        <v>73219000</v>
      </c>
      <c r="V8" s="32">
        <v>69495000</v>
      </c>
      <c r="W8" s="33">
        <v>351198000</v>
      </c>
      <c r="X8" s="32">
        <v>121722000</v>
      </c>
      <c r="Y8" s="32">
        <v>76773000</v>
      </c>
      <c r="Z8" s="32">
        <v>67566000</v>
      </c>
      <c r="AA8" s="32">
        <v>65341000</v>
      </c>
      <c r="AB8" s="33">
        <v>331402000</v>
      </c>
      <c r="AC8" s="32">
        <v>107356000</v>
      </c>
      <c r="AD8" s="32">
        <v>64990000</v>
      </c>
      <c r="AE8" s="32">
        <v>67141000</v>
      </c>
      <c r="AF8" s="32">
        <v>64968000</v>
      </c>
      <c r="AG8" s="33">
        <v>304455000</v>
      </c>
      <c r="AH8" s="32">
        <v>104470000</v>
      </c>
      <c r="AI8" s="32">
        <v>70842000</v>
      </c>
      <c r="AJ8" s="32">
        <v>65552000</v>
      </c>
      <c r="AK8" s="32">
        <v>63766000</v>
      </c>
      <c r="AL8" s="33">
        <v>304630000</v>
      </c>
      <c r="AN8" s="34"/>
      <c r="AO8" s="34"/>
    </row>
    <row r="9" spans="2:41" s="16" customFormat="1" ht="13.8" x14ac:dyDescent="0.3">
      <c r="B9" s="30" t="s">
        <v>13</v>
      </c>
      <c r="C9" s="35"/>
      <c r="D9" s="32">
        <v>16851000</v>
      </c>
      <c r="E9" s="32">
        <v>17260000</v>
      </c>
      <c r="F9" s="32">
        <v>17199000</v>
      </c>
      <c r="G9" s="32">
        <v>20165000</v>
      </c>
      <c r="H9" s="33">
        <v>71475000</v>
      </c>
      <c r="I9" s="32">
        <v>18060000</v>
      </c>
      <c r="J9" s="32">
        <v>17771000</v>
      </c>
      <c r="K9" s="32">
        <v>17822000</v>
      </c>
      <c r="L9" s="32">
        <v>21545000</v>
      </c>
      <c r="M9" s="33">
        <v>75198000</v>
      </c>
      <c r="N9" s="32">
        <v>18253024.159999996</v>
      </c>
      <c r="O9" s="32">
        <v>18161000</v>
      </c>
      <c r="P9" s="32">
        <v>17786000</v>
      </c>
      <c r="Q9" s="32">
        <v>22038000</v>
      </c>
      <c r="R9" s="33">
        <v>76238024.159999996</v>
      </c>
      <c r="S9" s="32">
        <v>18420000</v>
      </c>
      <c r="T9" s="32">
        <v>17672000</v>
      </c>
      <c r="U9" s="32">
        <v>17626000</v>
      </c>
      <c r="V9" s="32">
        <v>20791000</v>
      </c>
      <c r="W9" s="33">
        <v>74509000</v>
      </c>
      <c r="X9" s="32">
        <v>16757000</v>
      </c>
      <c r="Y9" s="32">
        <v>17657000</v>
      </c>
      <c r="Z9" s="32">
        <v>17276000</v>
      </c>
      <c r="AA9" s="32">
        <v>19961000</v>
      </c>
      <c r="AB9" s="33">
        <v>71651000</v>
      </c>
      <c r="AC9" s="32">
        <v>16404000</v>
      </c>
      <c r="AD9" s="32">
        <v>17374000</v>
      </c>
      <c r="AE9" s="32">
        <v>15681000</v>
      </c>
      <c r="AF9" s="32">
        <v>20113000</v>
      </c>
      <c r="AG9" s="33">
        <v>69572000</v>
      </c>
      <c r="AH9" s="32">
        <v>15436000</v>
      </c>
      <c r="AI9" s="32">
        <v>17270000</v>
      </c>
      <c r="AJ9" s="32">
        <v>16952000</v>
      </c>
      <c r="AK9" s="32">
        <v>20776000</v>
      </c>
      <c r="AL9" s="33">
        <v>70434000</v>
      </c>
      <c r="AN9" s="34"/>
      <c r="AO9" s="34"/>
    </row>
    <row r="10" spans="2:41" s="16" customFormat="1" ht="13.8" x14ac:dyDescent="0.3">
      <c r="B10" s="30" t="s">
        <v>14</v>
      </c>
      <c r="C10" s="36"/>
      <c r="D10" s="32">
        <v>4760000</v>
      </c>
      <c r="E10" s="32">
        <v>5001000</v>
      </c>
      <c r="F10" s="32">
        <v>4483000</v>
      </c>
      <c r="G10" s="32">
        <v>3889000</v>
      </c>
      <c r="H10" s="33">
        <v>18133000</v>
      </c>
      <c r="I10" s="32">
        <v>4258000</v>
      </c>
      <c r="J10" s="32">
        <v>3734000</v>
      </c>
      <c r="K10" s="32">
        <v>6384000</v>
      </c>
      <c r="L10" s="32">
        <v>5573000</v>
      </c>
      <c r="M10" s="33">
        <v>19949000</v>
      </c>
      <c r="N10" s="32">
        <v>5431006.615110144</v>
      </c>
      <c r="O10" s="32">
        <v>4725000</v>
      </c>
      <c r="P10" s="32">
        <v>4475000</v>
      </c>
      <c r="Q10" s="32">
        <v>4527000</v>
      </c>
      <c r="R10" s="33">
        <v>19158006.615110144</v>
      </c>
      <c r="S10" s="32">
        <v>4088000</v>
      </c>
      <c r="T10" s="32">
        <v>3280000</v>
      </c>
      <c r="U10" s="32">
        <v>2633000</v>
      </c>
      <c r="V10" s="32">
        <v>2705000</v>
      </c>
      <c r="W10" s="33">
        <v>12706000</v>
      </c>
      <c r="X10" s="32">
        <v>2652000</v>
      </c>
      <c r="Y10" s="32">
        <v>2519000</v>
      </c>
      <c r="Z10" s="32">
        <v>2257000</v>
      </c>
      <c r="AA10" s="32">
        <v>2192000</v>
      </c>
      <c r="AB10" s="33">
        <v>9620000</v>
      </c>
      <c r="AC10" s="32">
        <v>2584000</v>
      </c>
      <c r="AD10" s="32">
        <v>2271000</v>
      </c>
      <c r="AE10" s="32">
        <v>2140000</v>
      </c>
      <c r="AF10" s="32">
        <v>2005000</v>
      </c>
      <c r="AG10" s="33">
        <v>9000000</v>
      </c>
      <c r="AH10" s="32">
        <v>664000</v>
      </c>
      <c r="AI10" s="32">
        <v>1244000</v>
      </c>
      <c r="AJ10" s="32">
        <v>1054000</v>
      </c>
      <c r="AK10" s="32">
        <v>1833000</v>
      </c>
      <c r="AL10" s="33">
        <v>4795000</v>
      </c>
      <c r="AN10" s="34"/>
      <c r="AO10" s="34"/>
    </row>
    <row r="11" spans="2:41" s="16" customFormat="1" ht="13.8" x14ac:dyDescent="0.3">
      <c r="B11" s="37" t="s">
        <v>15</v>
      </c>
      <c r="C11" s="38"/>
      <c r="D11" s="39">
        <v>806931000</v>
      </c>
      <c r="E11" s="39">
        <v>751948000</v>
      </c>
      <c r="F11" s="39">
        <v>746361000</v>
      </c>
      <c r="G11" s="39">
        <v>759016000</v>
      </c>
      <c r="H11" s="40">
        <v>3064256000</v>
      </c>
      <c r="I11" s="39">
        <v>821566000</v>
      </c>
      <c r="J11" s="39">
        <v>762864000</v>
      </c>
      <c r="K11" s="39">
        <v>758025000</v>
      </c>
      <c r="L11" s="39">
        <v>789849000</v>
      </c>
      <c r="M11" s="40">
        <v>3132304000</v>
      </c>
      <c r="N11" s="39">
        <v>871413659.86967194</v>
      </c>
      <c r="O11" s="39">
        <v>810297000</v>
      </c>
      <c r="P11" s="39">
        <v>786536000</v>
      </c>
      <c r="Q11" s="39">
        <v>785704000</v>
      </c>
      <c r="R11" s="40">
        <v>3253950659.8696718</v>
      </c>
      <c r="S11" s="39">
        <v>828510000</v>
      </c>
      <c r="T11" s="39">
        <v>743439000</v>
      </c>
      <c r="U11" s="39">
        <v>688657000</v>
      </c>
      <c r="V11" s="39">
        <v>677860000</v>
      </c>
      <c r="W11" s="40">
        <v>2938466000</v>
      </c>
      <c r="X11" s="39">
        <v>736545000</v>
      </c>
      <c r="Y11" s="39">
        <v>672360000</v>
      </c>
      <c r="Z11" s="39">
        <v>639293000</v>
      </c>
      <c r="AA11" s="39">
        <v>632216000</v>
      </c>
      <c r="AB11" s="40">
        <v>2680414000</v>
      </c>
      <c r="AC11" s="39">
        <v>691058000</v>
      </c>
      <c r="AD11" s="39">
        <v>647038000</v>
      </c>
      <c r="AE11" s="39">
        <v>637542000</v>
      </c>
      <c r="AF11" s="39">
        <v>652249000</v>
      </c>
      <c r="AG11" s="40">
        <v>2627887000</v>
      </c>
      <c r="AH11" s="39">
        <v>683924000</v>
      </c>
      <c r="AI11" s="39">
        <v>641036000</v>
      </c>
      <c r="AJ11" s="39">
        <v>634353000</v>
      </c>
      <c r="AK11" s="39">
        <v>644948000</v>
      </c>
      <c r="AL11" s="40">
        <v>2604261000</v>
      </c>
      <c r="AN11" s="34"/>
      <c r="AO11" s="34"/>
    </row>
    <row r="12" spans="2:41" s="42" customFormat="1" ht="6.75" customHeight="1" x14ac:dyDescent="0.3">
      <c r="B12" s="41"/>
      <c r="D12" s="43"/>
      <c r="E12" s="43"/>
      <c r="F12" s="43"/>
      <c r="G12" s="43"/>
      <c r="H12" s="44"/>
      <c r="I12" s="43"/>
      <c r="J12" s="43"/>
      <c r="K12" s="43"/>
      <c r="L12" s="43"/>
      <c r="M12" s="44"/>
      <c r="N12" s="43"/>
      <c r="O12" s="43"/>
      <c r="P12" s="43"/>
      <c r="Q12" s="43"/>
      <c r="R12" s="44"/>
      <c r="S12" s="43"/>
      <c r="T12" s="43"/>
      <c r="U12" s="43"/>
      <c r="V12" s="45"/>
      <c r="W12" s="44"/>
      <c r="X12" s="43">
        <v>736545000</v>
      </c>
      <c r="Y12" s="43"/>
      <c r="Z12" s="43"/>
      <c r="AA12" s="43"/>
      <c r="AB12" s="44"/>
      <c r="AC12" s="43"/>
      <c r="AD12" s="43"/>
      <c r="AE12" s="43"/>
      <c r="AF12" s="43"/>
      <c r="AG12" s="44"/>
      <c r="AH12" s="43"/>
      <c r="AI12" s="43"/>
      <c r="AJ12" s="43"/>
      <c r="AK12" s="43"/>
      <c r="AL12" s="44"/>
    </row>
    <row r="13" spans="2:41" s="49" customFormat="1" ht="15" x14ac:dyDescent="0.3">
      <c r="B13" s="37" t="s">
        <v>16</v>
      </c>
      <c r="C13" s="46"/>
      <c r="D13" s="47">
        <v>-4.2999999999999997E-2</v>
      </c>
      <c r="E13" s="47">
        <v>-1.6E-2</v>
      </c>
      <c r="F13" s="47">
        <v>-8.0000000000000002E-3</v>
      </c>
      <c r="G13" s="47">
        <v>-1.0999999999999999E-2</v>
      </c>
      <c r="H13" s="48">
        <v>-0.02</v>
      </c>
      <c r="I13" s="47">
        <v>-8.0000000000000002E-3</v>
      </c>
      <c r="J13" s="47">
        <v>6.0000000000000001E-3</v>
      </c>
      <c r="K13" s="47">
        <v>1.9E-2</v>
      </c>
      <c r="L13" s="47">
        <v>4.7E-2</v>
      </c>
      <c r="M13" s="48">
        <v>1.2E-2</v>
      </c>
      <c r="N13" s="47">
        <v>0.08</v>
      </c>
      <c r="O13" s="47">
        <v>7.5399999999999995E-2</v>
      </c>
      <c r="P13" s="47">
        <v>5.1799999999999999E-2</v>
      </c>
      <c r="Q13" s="47">
        <v>1.6799999999999999E-2</v>
      </c>
      <c r="R13" s="48">
        <v>5.7200000000000001E-2</v>
      </c>
      <c r="S13" s="47">
        <v>-1.9199999999999998E-2</v>
      </c>
      <c r="T13" s="47">
        <v>-4.8800000000000003E-2</v>
      </c>
      <c r="U13" s="47">
        <v>-8.1299999999999997E-2</v>
      </c>
      <c r="V13" s="47">
        <v>-9.2799999999999994E-2</v>
      </c>
      <c r="W13" s="48">
        <v>-5.8299999999999998E-2</v>
      </c>
      <c r="X13" s="47">
        <v>-7.7899999999999997E-2</v>
      </c>
      <c r="Y13" s="47">
        <v>-7.4300000000000005E-2</v>
      </c>
      <c r="Z13" s="47">
        <v>-3.09E-2</v>
      </c>
      <c r="AA13" s="47">
        <v>-2.0400000000000001E-2</v>
      </c>
      <c r="AB13" s="48">
        <v>-5.3499999999999999E-2</v>
      </c>
      <c r="AC13" s="47">
        <v>8.2000000000000007E-3</v>
      </c>
      <c r="AD13" s="47">
        <v>3.6600000000000001E-2</v>
      </c>
      <c r="AE13" s="47">
        <v>5.6599999999999998E-2</v>
      </c>
      <c r="AF13" s="47">
        <v>9.0999999999999998E-2</v>
      </c>
      <c r="AG13" s="48">
        <v>4.7E-2</v>
      </c>
      <c r="AH13" s="47">
        <v>6.7900000000000002E-2</v>
      </c>
      <c r="AI13" s="47">
        <v>5.8000000000000003E-2</v>
      </c>
      <c r="AJ13" s="47">
        <v>4.4999999999999998E-2</v>
      </c>
      <c r="AK13" s="47">
        <v>1.5699999999999999E-2</v>
      </c>
      <c r="AL13" s="48">
        <v>4.5999999999999999E-2</v>
      </c>
    </row>
    <row r="14" spans="2:41" s="16" customFormat="1" ht="3.75" customHeight="1" x14ac:dyDescent="0.3">
      <c r="B14" s="23"/>
      <c r="H14" s="50"/>
      <c r="M14" s="50"/>
      <c r="P14" s="51"/>
      <c r="Q14" s="51"/>
      <c r="R14" s="50"/>
      <c r="V14" s="29"/>
      <c r="W14" s="50"/>
      <c r="AB14" s="50"/>
      <c r="AG14" s="50"/>
      <c r="AL14" s="50"/>
    </row>
    <row r="15" spans="2:41" s="16" customFormat="1" ht="13.8" x14ac:dyDescent="0.3">
      <c r="B15" s="23" t="s">
        <v>17</v>
      </c>
      <c r="C15" s="52"/>
      <c r="D15" s="32">
        <v>7346000</v>
      </c>
      <c r="E15" s="32">
        <v>6083000</v>
      </c>
      <c r="F15" s="32">
        <v>5112000</v>
      </c>
      <c r="G15" s="32">
        <v>6015000</v>
      </c>
      <c r="H15" s="33">
        <v>24556000</v>
      </c>
      <c r="I15" s="32">
        <v>5328000</v>
      </c>
      <c r="J15" s="32">
        <v>3840000</v>
      </c>
      <c r="K15" s="32">
        <v>4477000</v>
      </c>
      <c r="L15" s="32">
        <v>5591000</v>
      </c>
      <c r="M15" s="33">
        <v>19236000</v>
      </c>
      <c r="N15" s="32">
        <v>4386914.45</v>
      </c>
      <c r="O15" s="32">
        <v>3179000</v>
      </c>
      <c r="P15" s="32">
        <v>2456000</v>
      </c>
      <c r="Q15" s="32">
        <v>5555000</v>
      </c>
      <c r="R15" s="33">
        <v>15576914.449999999</v>
      </c>
      <c r="S15" s="32">
        <v>4947000</v>
      </c>
      <c r="T15" s="32">
        <v>4023000</v>
      </c>
      <c r="U15" s="32">
        <v>3113000</v>
      </c>
      <c r="V15" s="32">
        <v>4275000</v>
      </c>
      <c r="W15" s="33">
        <v>16358000</v>
      </c>
      <c r="X15" s="32">
        <v>3321000</v>
      </c>
      <c r="Y15" s="32">
        <v>3214000</v>
      </c>
      <c r="Z15" s="32">
        <v>2676000</v>
      </c>
      <c r="AA15" s="32">
        <v>3946000</v>
      </c>
      <c r="AB15" s="33">
        <v>13157000</v>
      </c>
      <c r="AC15" s="32">
        <v>3634000</v>
      </c>
      <c r="AD15" s="32">
        <v>4880000</v>
      </c>
      <c r="AE15" s="32">
        <v>4135000</v>
      </c>
      <c r="AF15" s="32">
        <v>6438000</v>
      </c>
      <c r="AG15" s="33">
        <v>19087000</v>
      </c>
      <c r="AH15" s="32">
        <v>8456000</v>
      </c>
      <c r="AI15" s="32">
        <v>10673000</v>
      </c>
      <c r="AJ15" s="32">
        <v>11178000</v>
      </c>
      <c r="AK15" s="32">
        <v>18828000</v>
      </c>
      <c r="AL15" s="33">
        <v>49135000</v>
      </c>
    </row>
    <row r="16" spans="2:41" s="16" customFormat="1" ht="13.8" x14ac:dyDescent="0.3">
      <c r="B16" s="23" t="s">
        <v>18</v>
      </c>
      <c r="C16" s="52"/>
      <c r="D16" s="32">
        <v>1384000</v>
      </c>
      <c r="E16" s="32">
        <v>1393000</v>
      </c>
      <c r="F16" s="32">
        <v>1285000</v>
      </c>
      <c r="G16" s="32">
        <v>1144000</v>
      </c>
      <c r="H16" s="33">
        <v>5206000</v>
      </c>
      <c r="I16" s="32">
        <v>1579000</v>
      </c>
      <c r="J16" s="32">
        <v>1722000</v>
      </c>
      <c r="K16" s="32">
        <v>1861000</v>
      </c>
      <c r="L16" s="32">
        <v>1684000</v>
      </c>
      <c r="M16" s="33">
        <v>6846000</v>
      </c>
      <c r="N16" s="32">
        <v>1837986.8399999999</v>
      </c>
      <c r="O16" s="32">
        <v>1867000</v>
      </c>
      <c r="P16" s="32">
        <v>2613000</v>
      </c>
      <c r="Q16" s="32">
        <v>2574000</v>
      </c>
      <c r="R16" s="33">
        <v>8891986.8399999999</v>
      </c>
      <c r="S16" s="32">
        <v>2195000</v>
      </c>
      <c r="T16" s="32">
        <v>2157000</v>
      </c>
      <c r="U16" s="32">
        <v>2107000</v>
      </c>
      <c r="V16" s="32">
        <v>1969000</v>
      </c>
      <c r="W16" s="33">
        <v>8428000</v>
      </c>
      <c r="X16" s="32">
        <v>2120000</v>
      </c>
      <c r="Y16" s="32">
        <v>2061000</v>
      </c>
      <c r="Z16" s="32">
        <v>1996000</v>
      </c>
      <c r="AA16" s="32">
        <v>2792000</v>
      </c>
      <c r="AB16" s="33">
        <v>8969000</v>
      </c>
      <c r="AC16" s="32">
        <v>3351000</v>
      </c>
      <c r="AD16" s="32">
        <v>3812000</v>
      </c>
      <c r="AE16" s="32">
        <v>3265000</v>
      </c>
      <c r="AF16" s="32">
        <v>3063000</v>
      </c>
      <c r="AG16" s="33">
        <v>13491000</v>
      </c>
      <c r="AH16" s="32">
        <v>4314000</v>
      </c>
      <c r="AI16" s="32">
        <v>4216000</v>
      </c>
      <c r="AJ16" s="32">
        <v>3840000</v>
      </c>
      <c r="AK16" s="32">
        <v>4086000</v>
      </c>
      <c r="AL16" s="33">
        <v>16456000</v>
      </c>
    </row>
    <row r="17" spans="2:41" s="16" customFormat="1" ht="13.8" x14ac:dyDescent="0.3">
      <c r="B17" s="23"/>
      <c r="C17" s="53"/>
      <c r="D17" s="53"/>
      <c r="E17" s="53"/>
      <c r="F17" s="53"/>
      <c r="G17" s="53"/>
      <c r="H17" s="33"/>
      <c r="I17" s="53"/>
      <c r="J17" s="53"/>
      <c r="K17" s="53"/>
      <c r="L17" s="53"/>
      <c r="M17" s="33"/>
      <c r="N17" s="53"/>
      <c r="O17" s="53"/>
      <c r="R17" s="33"/>
      <c r="S17" s="53"/>
      <c r="T17" s="53"/>
      <c r="U17" s="53"/>
      <c r="V17" s="29"/>
      <c r="W17" s="33"/>
      <c r="X17" s="53"/>
      <c r="Y17" s="53"/>
      <c r="Z17" s="53"/>
      <c r="AA17" s="53"/>
      <c r="AB17" s="33"/>
      <c r="AC17" s="53"/>
      <c r="AD17" s="53"/>
      <c r="AE17" s="53"/>
      <c r="AF17" s="53"/>
      <c r="AG17" s="33"/>
      <c r="AH17" s="53"/>
      <c r="AI17" s="53"/>
      <c r="AJ17" s="53"/>
      <c r="AK17" s="53"/>
      <c r="AL17" s="33"/>
    </row>
    <row r="18" spans="2:41" s="16" customFormat="1" thickBot="1" x14ac:dyDescent="0.35">
      <c r="B18" s="37" t="s">
        <v>19</v>
      </c>
      <c r="C18" s="38"/>
      <c r="D18" s="54">
        <v>815661000</v>
      </c>
      <c r="E18" s="54">
        <v>759424000</v>
      </c>
      <c r="F18" s="54">
        <v>752758000</v>
      </c>
      <c r="G18" s="54">
        <v>766175000</v>
      </c>
      <c r="H18" s="55">
        <v>3094018000</v>
      </c>
      <c r="I18" s="54">
        <v>828473000</v>
      </c>
      <c r="J18" s="54">
        <v>768426000</v>
      </c>
      <c r="K18" s="54">
        <v>764363000</v>
      </c>
      <c r="L18" s="54">
        <v>797124000</v>
      </c>
      <c r="M18" s="55">
        <v>3158386000</v>
      </c>
      <c r="N18" s="54">
        <v>877638561.15967202</v>
      </c>
      <c r="O18" s="54">
        <v>815343000</v>
      </c>
      <c r="P18" s="54">
        <v>791605000</v>
      </c>
      <c r="Q18" s="54">
        <v>793833000</v>
      </c>
      <c r="R18" s="55">
        <v>3278419561.1596718</v>
      </c>
      <c r="S18" s="54">
        <v>835652000</v>
      </c>
      <c r="T18" s="54">
        <v>749619000</v>
      </c>
      <c r="U18" s="54">
        <v>693877000</v>
      </c>
      <c r="V18" s="54">
        <v>684104000</v>
      </c>
      <c r="W18" s="55">
        <v>2963252000</v>
      </c>
      <c r="X18" s="54">
        <v>741986000</v>
      </c>
      <c r="Y18" s="54">
        <v>677635000</v>
      </c>
      <c r="Z18" s="54">
        <v>643965000</v>
      </c>
      <c r="AA18" s="54">
        <v>638954000</v>
      </c>
      <c r="AB18" s="55">
        <v>2702540000</v>
      </c>
      <c r="AC18" s="54">
        <v>698043000</v>
      </c>
      <c r="AD18" s="54">
        <v>655730000</v>
      </c>
      <c r="AE18" s="54">
        <v>644942000</v>
      </c>
      <c r="AF18" s="54">
        <v>661750000</v>
      </c>
      <c r="AG18" s="55">
        <v>2660465000</v>
      </c>
      <c r="AH18" s="54">
        <v>696694000</v>
      </c>
      <c r="AI18" s="54">
        <v>655925000</v>
      </c>
      <c r="AJ18" s="54">
        <v>649371000</v>
      </c>
      <c r="AK18" s="54">
        <v>667862000</v>
      </c>
      <c r="AL18" s="55">
        <v>2669852000</v>
      </c>
    </row>
    <row r="19" spans="2:41" s="16" customFormat="1" ht="13.8" x14ac:dyDescent="0.3">
      <c r="B19" s="23" t="s">
        <v>20</v>
      </c>
      <c r="D19" s="56">
        <v>-2.1454338600274792E-2</v>
      </c>
      <c r="E19" s="56">
        <v>1.507722619227625E-2</v>
      </c>
      <c r="F19" s="56">
        <v>2.0409391288239709E-2</v>
      </c>
      <c r="G19" s="56">
        <v>1.3074601672890207E-2</v>
      </c>
      <c r="H19" s="57">
        <v>5.9632387199959336E-3</v>
      </c>
      <c r="I19" s="58">
        <v>1.5707505936902733E-2</v>
      </c>
      <c r="J19" s="58">
        <v>1.1853720714646965E-2</v>
      </c>
      <c r="K19" s="58">
        <v>1.5416641204743176E-2</v>
      </c>
      <c r="L19" s="58">
        <v>4.0394165823734784E-2</v>
      </c>
      <c r="M19" s="59">
        <v>2.0804016007663906E-2</v>
      </c>
      <c r="N19" s="58">
        <v>5.9344795979678233E-2</v>
      </c>
      <c r="O19" s="58">
        <v>6.1055976762889319E-2</v>
      </c>
      <c r="P19" s="58">
        <v>3.5640134334079532E-2</v>
      </c>
      <c r="Q19" s="58">
        <v>-4.1285922892799753E-3</v>
      </c>
      <c r="R19" s="59">
        <v>3.8004715433665126E-2</v>
      </c>
      <c r="S19" s="58">
        <v>-4.7840378736541456E-2</v>
      </c>
      <c r="T19" s="58">
        <v>-8.0609019762235001E-2</v>
      </c>
      <c r="U19" s="58">
        <v>-0.12345551127140431</v>
      </c>
      <c r="V19" s="51">
        <v>-0.13822680588990377</v>
      </c>
      <c r="W19" s="60">
        <v>-9.6133992394856205E-2</v>
      </c>
      <c r="X19" s="58">
        <v>-0.1120873282179663</v>
      </c>
      <c r="Y19" s="58">
        <v>-9.6027448610560784E-2</v>
      </c>
      <c r="Z19" s="58">
        <v>-7.1932057122515936E-2</v>
      </c>
      <c r="AA19" s="58">
        <v>-6.5998737034135169E-2</v>
      </c>
      <c r="AB19" s="60">
        <v>-8.7981717383469271E-2</v>
      </c>
      <c r="AC19" s="58">
        <v>-5.9223489391983186E-2</v>
      </c>
      <c r="AD19" s="58">
        <v>-3.2325662045201375E-2</v>
      </c>
      <c r="AE19" s="58">
        <v>1.5171631998633466E-3</v>
      </c>
      <c r="AF19" s="58">
        <v>3.5673817915474616E-2</v>
      </c>
      <c r="AG19" s="60">
        <v>-1.5569415757460939E-2</v>
      </c>
      <c r="AH19" s="58">
        <v>-1.9325457027718923E-3</v>
      </c>
      <c r="AI19" s="58">
        <v>2.9737849419730683E-4</v>
      </c>
      <c r="AJ19" s="58">
        <v>6.8672841898961461E-3</v>
      </c>
      <c r="AK19" s="58">
        <v>9.2361163581412917E-3</v>
      </c>
      <c r="AL19" s="60">
        <v>3.5283305737906718E-3</v>
      </c>
    </row>
    <row r="20" spans="2:41" s="16" customFormat="1" ht="6" customHeight="1" x14ac:dyDescent="0.3">
      <c r="B20" s="23"/>
      <c r="C20" s="53"/>
      <c r="D20" s="61"/>
      <c r="E20" s="61"/>
      <c r="F20" s="61"/>
      <c r="G20" s="61"/>
      <c r="H20" s="50"/>
      <c r="I20" s="61"/>
      <c r="J20" s="61"/>
      <c r="K20" s="61"/>
      <c r="L20" s="61"/>
      <c r="M20" s="50"/>
      <c r="N20" s="61"/>
      <c r="O20" s="61"/>
      <c r="R20" s="50"/>
      <c r="S20" s="61"/>
      <c r="T20" s="61"/>
      <c r="U20" s="61"/>
      <c r="V20" s="29"/>
      <c r="W20" s="50"/>
      <c r="X20" s="61"/>
      <c r="Y20" s="61"/>
      <c r="Z20" s="61"/>
      <c r="AA20" s="61"/>
      <c r="AB20" s="50"/>
      <c r="AC20" s="61"/>
      <c r="AD20" s="61"/>
      <c r="AE20" s="61"/>
      <c r="AF20" s="61"/>
      <c r="AG20" s="50"/>
      <c r="AH20" s="61"/>
      <c r="AI20" s="61"/>
      <c r="AJ20" s="61"/>
      <c r="AK20" s="61"/>
      <c r="AL20" s="50"/>
    </row>
    <row r="21" spans="2:41" s="16" customFormat="1" ht="13.8" x14ac:dyDescent="0.3">
      <c r="B21" s="23" t="s">
        <v>21</v>
      </c>
      <c r="C21" s="53"/>
      <c r="D21" s="53"/>
      <c r="E21" s="53"/>
      <c r="F21" s="53"/>
      <c r="G21" s="53"/>
      <c r="H21" s="62"/>
      <c r="I21" s="53"/>
      <c r="J21" s="53"/>
      <c r="K21" s="53"/>
      <c r="L21" s="53"/>
      <c r="M21" s="62"/>
      <c r="N21" s="53"/>
      <c r="O21" s="53"/>
      <c r="R21" s="62"/>
      <c r="S21" s="53"/>
      <c r="T21" s="53"/>
      <c r="U21" s="53"/>
      <c r="V21" s="29"/>
      <c r="W21" s="62"/>
      <c r="X21" s="53"/>
      <c r="Y21" s="53"/>
      <c r="Z21" s="53"/>
      <c r="AA21" s="53"/>
      <c r="AB21" s="62"/>
      <c r="AC21" s="53"/>
      <c r="AD21" s="53"/>
      <c r="AE21" s="53"/>
      <c r="AF21" s="53"/>
      <c r="AG21" s="62"/>
      <c r="AH21" s="53"/>
      <c r="AI21" s="53"/>
      <c r="AJ21" s="53"/>
      <c r="AK21" s="53"/>
      <c r="AL21" s="62"/>
    </row>
    <row r="22" spans="2:41" s="16" customFormat="1" ht="13.8" x14ac:dyDescent="0.3">
      <c r="B22" s="30" t="s">
        <v>22</v>
      </c>
      <c r="C22" s="35"/>
      <c r="D22" s="32">
        <v>166663000</v>
      </c>
      <c r="E22" s="32">
        <v>167549000</v>
      </c>
      <c r="F22" s="32">
        <v>169334000</v>
      </c>
      <c r="G22" s="32">
        <v>173128000</v>
      </c>
      <c r="H22" s="63">
        <v>676674000</v>
      </c>
      <c r="I22" s="32">
        <v>175216000</v>
      </c>
      <c r="J22" s="32">
        <v>174600000</v>
      </c>
      <c r="K22" s="32">
        <v>174041000</v>
      </c>
      <c r="L22" s="32">
        <v>180738000</v>
      </c>
      <c r="M22" s="63">
        <v>704595000</v>
      </c>
      <c r="N22" s="32">
        <v>185118297.30214527</v>
      </c>
      <c r="O22" s="32">
        <v>185406000</v>
      </c>
      <c r="P22" s="32">
        <v>178094000</v>
      </c>
      <c r="Q22" s="32">
        <v>178909000</v>
      </c>
      <c r="R22" s="63">
        <v>727527297.30214524</v>
      </c>
      <c r="S22" s="32">
        <v>176241000</v>
      </c>
      <c r="T22" s="32">
        <v>169139000</v>
      </c>
      <c r="U22" s="32">
        <v>159454000</v>
      </c>
      <c r="V22" s="32">
        <v>160011000</v>
      </c>
      <c r="W22" s="63">
        <v>664845000</v>
      </c>
      <c r="X22" s="32">
        <v>162033000</v>
      </c>
      <c r="Y22" s="32">
        <v>159276000</v>
      </c>
      <c r="Z22" s="32">
        <v>153202000</v>
      </c>
      <c r="AA22" s="32">
        <v>150847000</v>
      </c>
      <c r="AB22" s="63">
        <v>625358000</v>
      </c>
      <c r="AC22" s="32">
        <v>156095000</v>
      </c>
      <c r="AD22" s="32">
        <v>156041000</v>
      </c>
      <c r="AE22" s="32">
        <v>153716000</v>
      </c>
      <c r="AF22" s="32">
        <v>156008000</v>
      </c>
      <c r="AG22" s="63">
        <v>621860000</v>
      </c>
      <c r="AH22" s="32">
        <v>155372000</v>
      </c>
      <c r="AI22" s="32">
        <v>155658000</v>
      </c>
      <c r="AJ22" s="32">
        <v>161971000</v>
      </c>
      <c r="AK22" s="32">
        <v>161877000</v>
      </c>
      <c r="AL22" s="63">
        <v>634878000</v>
      </c>
    </row>
    <row r="23" spans="2:41" s="16" customFormat="1" ht="13.8" x14ac:dyDescent="0.3">
      <c r="B23" s="30" t="s">
        <v>23</v>
      </c>
      <c r="C23" s="35"/>
      <c r="D23" s="32">
        <v>86299000</v>
      </c>
      <c r="E23" s="32">
        <v>47260000</v>
      </c>
      <c r="F23" s="32">
        <v>42344000</v>
      </c>
      <c r="G23" s="32">
        <v>40303000</v>
      </c>
      <c r="H23" s="63">
        <v>216206000</v>
      </c>
      <c r="I23" s="32">
        <v>79617000</v>
      </c>
      <c r="J23" s="32">
        <v>47113000</v>
      </c>
      <c r="K23" s="32">
        <v>47569000</v>
      </c>
      <c r="L23" s="32">
        <v>57221000</v>
      </c>
      <c r="M23" s="63">
        <v>231520000</v>
      </c>
      <c r="N23" s="32">
        <v>117721602.87099469</v>
      </c>
      <c r="O23" s="32">
        <v>82363000</v>
      </c>
      <c r="P23" s="32">
        <v>82043000</v>
      </c>
      <c r="Q23" s="32">
        <v>75747000</v>
      </c>
      <c r="R23" s="63">
        <v>357874602.87099469</v>
      </c>
      <c r="S23" s="32">
        <v>113886000</v>
      </c>
      <c r="T23" s="32">
        <v>70903000</v>
      </c>
      <c r="U23" s="32">
        <v>68684000</v>
      </c>
      <c r="V23" s="32">
        <v>70254000</v>
      </c>
      <c r="W23" s="63">
        <v>323727000</v>
      </c>
      <c r="X23" s="32">
        <v>109124000</v>
      </c>
      <c r="Y23" s="32">
        <v>77055000</v>
      </c>
      <c r="Z23" s="32">
        <v>70551000</v>
      </c>
      <c r="AA23" s="32">
        <v>65898000</v>
      </c>
      <c r="AB23" s="63">
        <v>322628000</v>
      </c>
      <c r="AC23" s="32">
        <v>96353000</v>
      </c>
      <c r="AD23" s="32">
        <v>65562000</v>
      </c>
      <c r="AE23" s="32">
        <v>74340000</v>
      </c>
      <c r="AF23" s="32">
        <v>72657000</v>
      </c>
      <c r="AG23" s="63">
        <v>308912000</v>
      </c>
      <c r="AH23" s="32">
        <v>103391000</v>
      </c>
      <c r="AI23" s="32">
        <v>76034000</v>
      </c>
      <c r="AJ23" s="32">
        <v>70575000</v>
      </c>
      <c r="AK23" s="32">
        <v>69006000</v>
      </c>
      <c r="AL23" s="63">
        <v>319006000</v>
      </c>
    </row>
    <row r="24" spans="2:41" s="16" customFormat="1" ht="13.8" x14ac:dyDescent="0.3">
      <c r="B24" s="30" t="s">
        <v>24</v>
      </c>
      <c r="C24" s="52"/>
      <c r="D24" s="32">
        <v>5693000</v>
      </c>
      <c r="E24" s="32">
        <v>5912000</v>
      </c>
      <c r="F24" s="32">
        <v>5708000</v>
      </c>
      <c r="G24" s="32">
        <v>7228000</v>
      </c>
      <c r="H24" s="63">
        <v>24541000</v>
      </c>
      <c r="I24" s="32">
        <v>6086000</v>
      </c>
      <c r="J24" s="32">
        <v>6075000</v>
      </c>
      <c r="K24" s="32">
        <v>5867000</v>
      </c>
      <c r="L24" s="32">
        <v>8056000</v>
      </c>
      <c r="M24" s="63">
        <v>26084000</v>
      </c>
      <c r="N24" s="32">
        <v>6156866.3300000001</v>
      </c>
      <c r="O24" s="32">
        <v>6114000</v>
      </c>
      <c r="P24" s="32">
        <v>5854000</v>
      </c>
      <c r="Q24" s="32">
        <v>7552000</v>
      </c>
      <c r="R24" s="63">
        <v>25676866.329999998</v>
      </c>
      <c r="S24" s="32">
        <v>6025000</v>
      </c>
      <c r="T24" s="32">
        <v>5662000</v>
      </c>
      <c r="U24" s="32">
        <v>5553000</v>
      </c>
      <c r="V24" s="32">
        <v>7045000</v>
      </c>
      <c r="W24" s="63">
        <v>24285000</v>
      </c>
      <c r="X24" s="32">
        <v>5184000</v>
      </c>
      <c r="Y24" s="32">
        <v>5708000</v>
      </c>
      <c r="Z24" s="32">
        <v>5207000</v>
      </c>
      <c r="AA24" s="32">
        <v>7523000</v>
      </c>
      <c r="AB24" s="63">
        <v>23622000</v>
      </c>
      <c r="AC24" s="32">
        <v>5242000</v>
      </c>
      <c r="AD24" s="32">
        <v>5617000</v>
      </c>
      <c r="AE24" s="32">
        <v>5244000</v>
      </c>
      <c r="AF24" s="32">
        <v>7223000</v>
      </c>
      <c r="AG24" s="63">
        <v>23326000</v>
      </c>
      <c r="AH24" s="32">
        <v>4924000</v>
      </c>
      <c r="AI24" s="32">
        <v>5682000</v>
      </c>
      <c r="AJ24" s="32">
        <v>5527000</v>
      </c>
      <c r="AK24" s="32">
        <v>7250000</v>
      </c>
      <c r="AL24" s="63">
        <v>23383000</v>
      </c>
    </row>
    <row r="25" spans="2:41" s="16" customFormat="1" ht="13.8" x14ac:dyDescent="0.3">
      <c r="B25" s="30" t="s">
        <v>25</v>
      </c>
      <c r="C25" s="52"/>
      <c r="D25" s="32">
        <v>6929000</v>
      </c>
      <c r="E25" s="32">
        <v>5754000</v>
      </c>
      <c r="F25" s="32">
        <v>4858000</v>
      </c>
      <c r="G25" s="32">
        <v>5563000</v>
      </c>
      <c r="H25" s="63">
        <v>23104000</v>
      </c>
      <c r="I25" s="32">
        <v>5004000</v>
      </c>
      <c r="J25" s="32">
        <v>3614000</v>
      </c>
      <c r="K25" s="32">
        <v>4200000</v>
      </c>
      <c r="L25" s="32">
        <v>5252000</v>
      </c>
      <c r="M25" s="63">
        <v>18070000</v>
      </c>
      <c r="N25" s="32">
        <v>4048619.4799999995</v>
      </c>
      <c r="O25" s="32">
        <v>2931000</v>
      </c>
      <c r="P25" s="32">
        <v>2304000</v>
      </c>
      <c r="Q25" s="32">
        <v>5250000</v>
      </c>
      <c r="R25" s="63">
        <v>14533619.48</v>
      </c>
      <c r="S25" s="32">
        <v>4556000</v>
      </c>
      <c r="T25" s="32">
        <v>3757000</v>
      </c>
      <c r="U25" s="32">
        <v>2960000</v>
      </c>
      <c r="V25" s="32">
        <v>4073000</v>
      </c>
      <c r="W25" s="63">
        <v>15346000</v>
      </c>
      <c r="X25" s="32">
        <v>2982000</v>
      </c>
      <c r="Y25" s="32">
        <v>3063000</v>
      </c>
      <c r="Z25" s="32">
        <v>2540000</v>
      </c>
      <c r="AA25" s="32">
        <v>3805000</v>
      </c>
      <c r="AB25" s="63">
        <v>12390000</v>
      </c>
      <c r="AC25" s="32">
        <v>3375000</v>
      </c>
      <c r="AD25" s="32">
        <v>4624000</v>
      </c>
      <c r="AE25" s="32">
        <v>3902000</v>
      </c>
      <c r="AF25" s="32">
        <v>6298000</v>
      </c>
      <c r="AG25" s="63">
        <v>18199000</v>
      </c>
      <c r="AH25" s="32">
        <v>8141000</v>
      </c>
      <c r="AI25" s="32">
        <v>10480000</v>
      </c>
      <c r="AJ25" s="32">
        <v>11302000</v>
      </c>
      <c r="AK25" s="32">
        <v>18591000</v>
      </c>
      <c r="AL25" s="63">
        <v>48514000</v>
      </c>
    </row>
    <row r="26" spans="2:41" thickBot="1" x14ac:dyDescent="0.35">
      <c r="B26" s="64" t="s">
        <v>26</v>
      </c>
      <c r="C26" s="65"/>
      <c r="D26" s="66">
        <v>550077000</v>
      </c>
      <c r="E26" s="66">
        <v>532949000</v>
      </c>
      <c r="F26" s="66">
        <v>530514000</v>
      </c>
      <c r="G26" s="66">
        <v>539953000</v>
      </c>
      <c r="H26" s="67">
        <v>2153493000</v>
      </c>
      <c r="I26" s="66">
        <v>562550000</v>
      </c>
      <c r="J26" s="66">
        <v>537024000</v>
      </c>
      <c r="K26" s="66">
        <v>532686000</v>
      </c>
      <c r="L26" s="66">
        <v>545857000</v>
      </c>
      <c r="M26" s="67">
        <v>2178117000</v>
      </c>
      <c r="N26" s="66">
        <v>564593175.17653203</v>
      </c>
      <c r="O26" s="66">
        <v>538529000</v>
      </c>
      <c r="P26" s="66">
        <v>523310000</v>
      </c>
      <c r="Q26" s="66">
        <v>526375000</v>
      </c>
      <c r="R26" s="67">
        <v>2152807175.1765318</v>
      </c>
      <c r="S26" s="66">
        <v>534944000</v>
      </c>
      <c r="T26" s="66">
        <v>500158000</v>
      </c>
      <c r="U26" s="66">
        <v>457226000</v>
      </c>
      <c r="V26" s="66">
        <v>442721000</v>
      </c>
      <c r="W26" s="67">
        <v>1935049000</v>
      </c>
      <c r="X26" s="66">
        <v>462663000</v>
      </c>
      <c r="Y26" s="66">
        <v>432533000</v>
      </c>
      <c r="Z26" s="66">
        <v>412465000</v>
      </c>
      <c r="AA26" s="66">
        <v>410881000</v>
      </c>
      <c r="AB26" s="67">
        <v>1718542000</v>
      </c>
      <c r="AC26" s="66">
        <v>436978000</v>
      </c>
      <c r="AD26" s="66">
        <v>423886000</v>
      </c>
      <c r="AE26" s="66">
        <v>407740000</v>
      </c>
      <c r="AF26" s="66">
        <v>419564000</v>
      </c>
      <c r="AG26" s="67">
        <v>1688168000</v>
      </c>
      <c r="AH26" s="66">
        <v>424866000</v>
      </c>
      <c r="AI26" s="66">
        <v>408071000</v>
      </c>
      <c r="AJ26" s="66">
        <v>399996000</v>
      </c>
      <c r="AK26" s="66">
        <v>411138000</v>
      </c>
      <c r="AL26" s="67">
        <v>1644071000</v>
      </c>
      <c r="AN26" s="16"/>
      <c r="AO26" s="16"/>
    </row>
    <row r="27" spans="2:41" s="73" customFormat="1" ht="19.5" customHeight="1" x14ac:dyDescent="0.3">
      <c r="B27" s="69" t="s">
        <v>27</v>
      </c>
      <c r="C27" s="70"/>
      <c r="D27" s="71">
        <v>0.67439414168386136</v>
      </c>
      <c r="E27" s="71">
        <v>0.70178056000337097</v>
      </c>
      <c r="F27" s="71">
        <v>0.70476036123163088</v>
      </c>
      <c r="G27" s="71">
        <v>0.70473847358632169</v>
      </c>
      <c r="H27" s="72">
        <v>0.6960182519946555</v>
      </c>
      <c r="I27" s="71">
        <v>0.67902031810330576</v>
      </c>
      <c r="J27" s="71">
        <v>0.69886234979035067</v>
      </c>
      <c r="K27" s="71">
        <v>0.69690186468994442</v>
      </c>
      <c r="L27" s="71">
        <v>0.68478304504694376</v>
      </c>
      <c r="M27" s="72">
        <v>0.68962976659597652</v>
      </c>
      <c r="N27" s="71">
        <v>0.64330944441468485</v>
      </c>
      <c r="O27" s="71">
        <v>0.66049380444794403</v>
      </c>
      <c r="P27" s="71">
        <v>0.66107465213079752</v>
      </c>
      <c r="Q27" s="71">
        <v>0.66308027003160619</v>
      </c>
      <c r="R27" s="72">
        <v>0.6566600567790114</v>
      </c>
      <c r="S27" s="71">
        <v>0.64015164207110131</v>
      </c>
      <c r="T27" s="71">
        <v>0.66721627920316851</v>
      </c>
      <c r="U27" s="71">
        <v>0.65894387622013695</v>
      </c>
      <c r="V27" s="71">
        <v>0.64715452621238878</v>
      </c>
      <c r="W27" s="72">
        <v>0.65301533585398741</v>
      </c>
      <c r="X27" s="71">
        <v>0.62354680546533225</v>
      </c>
      <c r="Y27" s="71">
        <v>0.6382979037387384</v>
      </c>
      <c r="Z27" s="71">
        <v>0.64050841272429404</v>
      </c>
      <c r="AA27" s="71">
        <v>0.64305255151388052</v>
      </c>
      <c r="AB27" s="72">
        <v>0.63589882110903073</v>
      </c>
      <c r="AC27" s="71">
        <v>0.62600441520078276</v>
      </c>
      <c r="AD27" s="71">
        <v>0.64643374559651079</v>
      </c>
      <c r="AE27" s="71">
        <v>0.63221188882101031</v>
      </c>
      <c r="AF27" s="71">
        <v>0.63402191159803556</v>
      </c>
      <c r="AG27" s="72">
        <v>0.63453869906200611</v>
      </c>
      <c r="AH27" s="71">
        <v>0.6098315759860139</v>
      </c>
      <c r="AI27" s="71">
        <v>0.62213057895338642</v>
      </c>
      <c r="AJ27" s="71">
        <v>0.61599999999999999</v>
      </c>
      <c r="AK27" s="71">
        <v>0.61560322342040719</v>
      </c>
      <c r="AL27" s="72">
        <v>0.61579106257575322</v>
      </c>
    </row>
    <row r="28" spans="2:41" ht="13.8" x14ac:dyDescent="0.3">
      <c r="B28" s="64" t="s">
        <v>28</v>
      </c>
      <c r="C28" s="65"/>
      <c r="H28" s="74"/>
      <c r="M28" s="74"/>
      <c r="R28" s="74"/>
      <c r="W28" s="74"/>
      <c r="Y28" s="64"/>
      <c r="Z28" s="64"/>
      <c r="AA28" s="64"/>
      <c r="AB28" s="74"/>
      <c r="AC28" s="64"/>
      <c r="AD28" s="64"/>
      <c r="AE28" s="64"/>
      <c r="AF28" s="64"/>
      <c r="AG28" s="74"/>
      <c r="AH28" s="64"/>
      <c r="AI28" s="64"/>
      <c r="AJ28" s="64"/>
      <c r="AK28" s="64"/>
      <c r="AL28" s="74"/>
    </row>
    <row r="29" spans="2:41" s="16" customFormat="1" ht="13.8" x14ac:dyDescent="0.3">
      <c r="B29" s="30" t="s">
        <v>29</v>
      </c>
      <c r="C29" s="35"/>
      <c r="D29" s="32">
        <v>216937000</v>
      </c>
      <c r="E29" s="32">
        <v>212708000</v>
      </c>
      <c r="F29" s="32">
        <v>214575000</v>
      </c>
      <c r="G29" s="32">
        <v>237451000</v>
      </c>
      <c r="H29" s="63">
        <v>881671000</v>
      </c>
      <c r="I29" s="32">
        <v>225938000</v>
      </c>
      <c r="J29" s="32">
        <v>222269000</v>
      </c>
      <c r="K29" s="32">
        <v>218623000</v>
      </c>
      <c r="L29" s="32">
        <v>222099000</v>
      </c>
      <c r="M29" s="63">
        <v>888929000</v>
      </c>
      <c r="N29" s="32">
        <v>220974000</v>
      </c>
      <c r="O29" s="32">
        <v>212534000</v>
      </c>
      <c r="P29" s="32">
        <v>209904000</v>
      </c>
      <c r="Q29" s="32">
        <v>211198000</v>
      </c>
      <c r="R29" s="63">
        <v>854610000</v>
      </c>
      <c r="S29" s="32">
        <v>209387000</v>
      </c>
      <c r="T29" s="32">
        <v>199992000</v>
      </c>
      <c r="U29" s="32">
        <v>186289000</v>
      </c>
      <c r="V29" s="32">
        <v>193381000</v>
      </c>
      <c r="W29" s="63">
        <v>789049000</v>
      </c>
      <c r="X29" s="32">
        <v>192107000</v>
      </c>
      <c r="Y29" s="32">
        <v>179447000</v>
      </c>
      <c r="Z29" s="32">
        <v>179643000</v>
      </c>
      <c r="AA29" s="32">
        <v>181269000</v>
      </c>
      <c r="AB29" s="63">
        <v>732466000</v>
      </c>
      <c r="AC29" s="32">
        <v>181074000</v>
      </c>
      <c r="AD29" s="32">
        <v>164172000</v>
      </c>
      <c r="AE29" s="32">
        <v>168297000</v>
      </c>
      <c r="AF29" s="32">
        <v>169879000</v>
      </c>
      <c r="AG29" s="63">
        <v>683422000</v>
      </c>
      <c r="AH29" s="32">
        <v>161656000</v>
      </c>
      <c r="AI29" s="32">
        <v>152899000</v>
      </c>
      <c r="AJ29" s="32">
        <v>158666000</v>
      </c>
      <c r="AK29" s="32">
        <v>156875000</v>
      </c>
      <c r="AL29" s="63">
        <v>630096000</v>
      </c>
    </row>
    <row r="30" spans="2:41" s="16" customFormat="1" ht="13.8" x14ac:dyDescent="0.3">
      <c r="B30" s="30" t="s">
        <v>30</v>
      </c>
      <c r="C30" s="35"/>
      <c r="D30" s="32">
        <v>200527000</v>
      </c>
      <c r="E30" s="32">
        <v>185708000</v>
      </c>
      <c r="F30" s="32">
        <v>205243000</v>
      </c>
      <c r="G30" s="32">
        <v>197734000</v>
      </c>
      <c r="H30" s="63">
        <v>789212000</v>
      </c>
      <c r="I30" s="32">
        <v>215158000</v>
      </c>
      <c r="J30" s="32">
        <v>205768000</v>
      </c>
      <c r="K30" s="32">
        <v>208424000</v>
      </c>
      <c r="L30" s="32">
        <v>212904000</v>
      </c>
      <c r="M30" s="63">
        <v>842254000</v>
      </c>
      <c r="N30" s="32">
        <v>224175000</v>
      </c>
      <c r="O30" s="32">
        <v>205602000</v>
      </c>
      <c r="P30" s="32">
        <v>201638000</v>
      </c>
      <c r="Q30" s="32">
        <v>202499000</v>
      </c>
      <c r="R30" s="63">
        <v>833914000</v>
      </c>
      <c r="S30" s="32">
        <v>211807000</v>
      </c>
      <c r="T30" s="32">
        <v>192856000</v>
      </c>
      <c r="U30" s="32">
        <v>195096000</v>
      </c>
      <c r="V30" s="32">
        <v>191855000</v>
      </c>
      <c r="W30" s="63">
        <v>791614000</v>
      </c>
      <c r="X30" s="32">
        <v>197440000</v>
      </c>
      <c r="Y30" s="32">
        <v>177050000</v>
      </c>
      <c r="Z30" s="32">
        <v>171995000</v>
      </c>
      <c r="AA30" s="32">
        <v>197702000</v>
      </c>
      <c r="AB30" s="63">
        <v>744187000</v>
      </c>
      <c r="AC30" s="32">
        <v>185949000</v>
      </c>
      <c r="AD30" s="32">
        <v>156854000</v>
      </c>
      <c r="AE30" s="32">
        <v>149326000</v>
      </c>
      <c r="AF30" s="32">
        <v>164765000</v>
      </c>
      <c r="AG30" s="63">
        <v>656894000</v>
      </c>
      <c r="AH30" s="32">
        <v>163794000</v>
      </c>
      <c r="AI30" s="32">
        <v>149225000</v>
      </c>
      <c r="AJ30" s="32">
        <v>150366000</v>
      </c>
      <c r="AK30" s="32">
        <v>153721000</v>
      </c>
      <c r="AL30" s="63">
        <v>617106000</v>
      </c>
    </row>
    <row r="31" spans="2:41" s="16" customFormat="1" ht="13.8" x14ac:dyDescent="0.3">
      <c r="B31" s="23" t="s">
        <v>31</v>
      </c>
      <c r="C31" s="35"/>
      <c r="D31" s="32">
        <v>36231000</v>
      </c>
      <c r="E31" s="32">
        <v>35686000</v>
      </c>
      <c r="F31" s="32">
        <v>34237000</v>
      </c>
      <c r="G31" s="32">
        <v>41467000</v>
      </c>
      <c r="H31" s="63">
        <v>147621000</v>
      </c>
      <c r="I31" s="32">
        <v>42110000</v>
      </c>
      <c r="J31" s="32">
        <v>43592000</v>
      </c>
      <c r="K31" s="32">
        <v>39130000</v>
      </c>
      <c r="L31" s="32">
        <v>37484000</v>
      </c>
      <c r="M31" s="63">
        <v>162316000</v>
      </c>
      <c r="N31" s="32">
        <v>42691000</v>
      </c>
      <c r="O31" s="32">
        <v>45182000</v>
      </c>
      <c r="P31" s="32">
        <v>39590000</v>
      </c>
      <c r="Q31" s="32">
        <v>38639000</v>
      </c>
      <c r="R31" s="63">
        <v>166102000</v>
      </c>
      <c r="S31" s="32">
        <v>43061000</v>
      </c>
      <c r="T31" s="32">
        <v>40135000</v>
      </c>
      <c r="U31" s="32">
        <v>38187000</v>
      </c>
      <c r="V31" s="32">
        <v>47524000</v>
      </c>
      <c r="W31" s="63">
        <v>168907000</v>
      </c>
      <c r="X31" s="32">
        <v>39772000</v>
      </c>
      <c r="Y31" s="32">
        <v>47097000</v>
      </c>
      <c r="Z31" s="32">
        <v>43768000</v>
      </c>
      <c r="AA31" s="32">
        <v>40453000</v>
      </c>
      <c r="AB31" s="63">
        <v>171090000</v>
      </c>
      <c r="AC31" s="32">
        <v>44870000</v>
      </c>
      <c r="AD31" s="32">
        <v>41792000</v>
      </c>
      <c r="AE31" s="32">
        <v>40818000</v>
      </c>
      <c r="AF31" s="32">
        <v>35965000</v>
      </c>
      <c r="AG31" s="63">
        <v>163445000</v>
      </c>
      <c r="AH31" s="32">
        <v>32924000</v>
      </c>
      <c r="AI31" s="32">
        <v>38534000</v>
      </c>
      <c r="AJ31" s="32">
        <v>34364000</v>
      </c>
      <c r="AK31" s="32">
        <v>36812000</v>
      </c>
      <c r="AL31" s="63">
        <v>142634000</v>
      </c>
    </row>
    <row r="32" spans="2:41" s="16" customFormat="1" ht="13.8" x14ac:dyDescent="0.3">
      <c r="B32" s="76" t="s">
        <v>32</v>
      </c>
      <c r="C32" s="77"/>
      <c r="D32" s="78">
        <v>19363000</v>
      </c>
      <c r="E32" s="78">
        <v>19925000</v>
      </c>
      <c r="F32" s="78">
        <v>20060000</v>
      </c>
      <c r="G32" s="78">
        <v>28632000</v>
      </c>
      <c r="H32" s="63">
        <v>87980000</v>
      </c>
      <c r="I32" s="78">
        <v>19886000</v>
      </c>
      <c r="J32" s="78">
        <v>20628000</v>
      </c>
      <c r="K32" s="78">
        <v>19918000</v>
      </c>
      <c r="L32" s="78">
        <v>22736000</v>
      </c>
      <c r="M32" s="63">
        <v>83168000</v>
      </c>
      <c r="N32" s="78">
        <v>19764000</v>
      </c>
      <c r="O32" s="78">
        <v>20397000</v>
      </c>
      <c r="P32" s="78">
        <v>19979000</v>
      </c>
      <c r="Q32" s="78">
        <v>20580000</v>
      </c>
      <c r="R32" s="63">
        <v>80720000</v>
      </c>
      <c r="S32" s="78">
        <v>19824000</v>
      </c>
      <c r="T32" s="78">
        <v>20776000</v>
      </c>
      <c r="U32" s="78">
        <v>19998000</v>
      </c>
      <c r="V32" s="78">
        <v>19858000</v>
      </c>
      <c r="W32" s="63">
        <v>80456000</v>
      </c>
      <c r="X32" s="78">
        <v>18541000</v>
      </c>
      <c r="Y32" s="78">
        <v>18708000</v>
      </c>
      <c r="Z32" s="78">
        <v>18679000</v>
      </c>
      <c r="AA32" s="78">
        <v>18711000</v>
      </c>
      <c r="AB32" s="63">
        <v>74639000</v>
      </c>
      <c r="AC32" s="78">
        <v>17900000</v>
      </c>
      <c r="AD32" s="78">
        <v>17428000</v>
      </c>
      <c r="AE32" s="78">
        <v>16946000</v>
      </c>
      <c r="AF32" s="78">
        <v>16672000</v>
      </c>
      <c r="AG32" s="63">
        <v>68946000</v>
      </c>
      <c r="AH32" s="78">
        <v>15773000</v>
      </c>
      <c r="AI32" s="78">
        <v>15121000</v>
      </c>
      <c r="AJ32" s="78">
        <v>14894000</v>
      </c>
      <c r="AK32" s="78">
        <v>15316000</v>
      </c>
      <c r="AL32" s="63">
        <v>61104000</v>
      </c>
    </row>
    <row r="33" spans="2:41" s="16" customFormat="1" thickBot="1" x14ac:dyDescent="0.35">
      <c r="B33" s="23" t="s">
        <v>33</v>
      </c>
      <c r="C33" s="79"/>
      <c r="D33" s="66">
        <v>473058000</v>
      </c>
      <c r="E33" s="66">
        <v>454027000</v>
      </c>
      <c r="F33" s="66">
        <v>474115000</v>
      </c>
      <c r="G33" s="66">
        <v>505284000</v>
      </c>
      <c r="H33" s="67">
        <v>1906484000</v>
      </c>
      <c r="I33" s="66">
        <v>503092000</v>
      </c>
      <c r="J33" s="66">
        <v>492257000</v>
      </c>
      <c r="K33" s="66">
        <v>486095000</v>
      </c>
      <c r="L33" s="66">
        <v>495223000</v>
      </c>
      <c r="M33" s="67">
        <v>1976667000</v>
      </c>
      <c r="N33" s="66">
        <v>507604000</v>
      </c>
      <c r="O33" s="66">
        <v>483715000</v>
      </c>
      <c r="P33" s="66">
        <v>471111000</v>
      </c>
      <c r="Q33" s="66">
        <v>472916000</v>
      </c>
      <c r="R33" s="67">
        <v>1935346000</v>
      </c>
      <c r="S33" s="66">
        <v>484079000</v>
      </c>
      <c r="T33" s="66">
        <v>453759000</v>
      </c>
      <c r="U33" s="66">
        <v>439570000</v>
      </c>
      <c r="V33" s="66">
        <v>452618000</v>
      </c>
      <c r="W33" s="67">
        <v>1830026000</v>
      </c>
      <c r="X33" s="66">
        <v>447860000</v>
      </c>
      <c r="Y33" s="66">
        <v>422302000</v>
      </c>
      <c r="Z33" s="66">
        <v>414085000</v>
      </c>
      <c r="AA33" s="66">
        <v>438135000</v>
      </c>
      <c r="AB33" s="67">
        <v>1722382000</v>
      </c>
      <c r="AC33" s="66">
        <v>429793000</v>
      </c>
      <c r="AD33" s="66">
        <v>380246000</v>
      </c>
      <c r="AE33" s="66">
        <v>375387000</v>
      </c>
      <c r="AF33" s="66">
        <v>387281000</v>
      </c>
      <c r="AG33" s="67">
        <v>1572707000</v>
      </c>
      <c r="AH33" s="66">
        <v>374147000</v>
      </c>
      <c r="AI33" s="66">
        <v>355779000</v>
      </c>
      <c r="AJ33" s="66">
        <v>358290000</v>
      </c>
      <c r="AK33" s="66">
        <v>362724000</v>
      </c>
      <c r="AL33" s="67">
        <v>1450940000</v>
      </c>
    </row>
    <row r="34" spans="2:41" s="16" customFormat="1" ht="13.8" x14ac:dyDescent="0.3">
      <c r="B34" s="23"/>
      <c r="C34" s="53"/>
      <c r="D34" s="53"/>
      <c r="E34" s="53"/>
      <c r="F34" s="53"/>
      <c r="G34" s="53"/>
      <c r="H34" s="63"/>
      <c r="I34" s="53"/>
      <c r="J34" s="53"/>
      <c r="K34" s="53"/>
      <c r="L34" s="53"/>
      <c r="M34" s="63"/>
      <c r="N34" s="53"/>
      <c r="O34" s="53"/>
      <c r="R34" s="63"/>
      <c r="S34" s="53"/>
      <c r="T34" s="53"/>
      <c r="U34" s="53"/>
      <c r="V34" s="29"/>
      <c r="W34" s="63"/>
      <c r="X34" s="53"/>
      <c r="Y34" s="53"/>
      <c r="Z34" s="53"/>
      <c r="AA34" s="53"/>
      <c r="AB34" s="63"/>
      <c r="AC34" s="53"/>
      <c r="AD34" s="53"/>
      <c r="AE34" s="53"/>
      <c r="AF34" s="53"/>
      <c r="AG34" s="63"/>
      <c r="AH34" s="53"/>
      <c r="AI34" s="53"/>
      <c r="AJ34" s="53"/>
      <c r="AK34" s="53"/>
      <c r="AL34" s="63"/>
    </row>
    <row r="35" spans="2:41" s="16" customFormat="1" ht="15.6" thickBot="1" x14ac:dyDescent="0.35">
      <c r="B35" s="23" t="s">
        <v>34</v>
      </c>
      <c r="C35" s="79"/>
      <c r="D35" s="80">
        <v>77019000</v>
      </c>
      <c r="E35" s="80">
        <v>78922000</v>
      </c>
      <c r="F35" s="80">
        <v>56399000</v>
      </c>
      <c r="G35" s="80">
        <v>34669000</v>
      </c>
      <c r="H35" s="55">
        <v>247009000</v>
      </c>
      <c r="I35" s="80">
        <v>59458000</v>
      </c>
      <c r="J35" s="80">
        <v>44767000</v>
      </c>
      <c r="K35" s="80">
        <v>46591000</v>
      </c>
      <c r="L35" s="80">
        <v>50634000</v>
      </c>
      <c r="M35" s="55">
        <v>201450000</v>
      </c>
      <c r="N35" s="80">
        <v>56989175.17653203</v>
      </c>
      <c r="O35" s="80">
        <v>54814000</v>
      </c>
      <c r="P35" s="80">
        <v>52199000</v>
      </c>
      <c r="Q35" s="80">
        <v>53459000</v>
      </c>
      <c r="R35" s="55">
        <v>217461175.17653179</v>
      </c>
      <c r="S35" s="80">
        <v>50865000</v>
      </c>
      <c r="T35" s="80">
        <v>46399000</v>
      </c>
      <c r="U35" s="80">
        <v>17656000</v>
      </c>
      <c r="V35" s="80">
        <v>-9897000</v>
      </c>
      <c r="W35" s="55">
        <v>105023000</v>
      </c>
      <c r="X35" s="80">
        <v>14803000</v>
      </c>
      <c r="Y35" s="80">
        <v>10231000</v>
      </c>
      <c r="Z35" s="80">
        <v>-1620000</v>
      </c>
      <c r="AA35" s="80">
        <v>-27254000</v>
      </c>
      <c r="AB35" s="55">
        <v>-3840000</v>
      </c>
      <c r="AC35" s="80">
        <v>7185000</v>
      </c>
      <c r="AD35" s="80">
        <v>43640000</v>
      </c>
      <c r="AE35" s="80">
        <v>32353000</v>
      </c>
      <c r="AF35" s="80">
        <v>32283000</v>
      </c>
      <c r="AG35" s="55">
        <v>115461000</v>
      </c>
      <c r="AH35" s="80">
        <v>50719000</v>
      </c>
      <c r="AI35" s="80">
        <v>52292000</v>
      </c>
      <c r="AJ35" s="80">
        <v>41706000</v>
      </c>
      <c r="AK35" s="80">
        <v>48414000</v>
      </c>
      <c r="AL35" s="55">
        <v>193131000</v>
      </c>
    </row>
    <row r="36" spans="2:41" s="84" customFormat="1" ht="23.1" customHeight="1" x14ac:dyDescent="0.3">
      <c r="B36" s="81" t="s">
        <v>27</v>
      </c>
      <c r="C36" s="70"/>
      <c r="D36" s="71">
        <v>9.4425257551850592E-2</v>
      </c>
      <c r="E36" s="82">
        <v>0.10392349991572561</v>
      </c>
      <c r="F36" s="82">
        <v>7.4923149272408923E-2</v>
      </c>
      <c r="G36" s="82">
        <v>4.5249453453845401E-2</v>
      </c>
      <c r="H36" s="83">
        <v>7.9834377175569113E-2</v>
      </c>
      <c r="I36" s="82">
        <v>7.1768180737332418E-2</v>
      </c>
      <c r="J36" s="82">
        <v>5.8258049571461662E-2</v>
      </c>
      <c r="K36" s="82">
        <v>6.0954023153920324E-2</v>
      </c>
      <c r="L36" s="82">
        <v>6.3520857482650128E-2</v>
      </c>
      <c r="M36" s="83">
        <v>6.378257755701805E-2</v>
      </c>
      <c r="N36" s="82">
        <v>6.4934675501528899E-2</v>
      </c>
      <c r="O36" s="82">
        <v>6.7228148153599163E-2</v>
      </c>
      <c r="P36" s="82">
        <v>6.5940715382040285E-2</v>
      </c>
      <c r="Q36" s="82">
        <v>6.7342879421742358E-2</v>
      </c>
      <c r="R36" s="83">
        <v>6.6331099824090078E-2</v>
      </c>
      <c r="S36" s="82">
        <v>6.0868639098572132E-2</v>
      </c>
      <c r="T36" s="82">
        <v>6.18967768959965E-2</v>
      </c>
      <c r="U36" s="82">
        <v>2.5445431971372449E-2</v>
      </c>
      <c r="V36" s="82">
        <v>-1.4467098569808099E-2</v>
      </c>
      <c r="W36" s="83">
        <v>3.5441805151907431E-2</v>
      </c>
      <c r="X36" s="82">
        <v>1.9950511195629027E-2</v>
      </c>
      <c r="Y36" s="82">
        <v>1.5098098533871479E-2</v>
      </c>
      <c r="Z36" s="82">
        <v>-2.5156646712166035E-3</v>
      </c>
      <c r="AA36" s="82">
        <v>-4.2654087774706785E-2</v>
      </c>
      <c r="AB36" s="83">
        <v>-1.4208855373093461E-3</v>
      </c>
      <c r="AC36" s="82">
        <v>1.0293062175252814E-2</v>
      </c>
      <c r="AD36" s="82">
        <v>6.6551781983438307E-2</v>
      </c>
      <c r="AE36" s="82">
        <v>5.016420081185595E-2</v>
      </c>
      <c r="AF36" s="82">
        <v>4.8784284095202114E-2</v>
      </c>
      <c r="AG36" s="83">
        <v>4.3398784423023765E-2</v>
      </c>
      <c r="AH36" s="82">
        <v>7.279953609475609E-2</v>
      </c>
      <c r="AI36" s="82">
        <v>7.9722529252582233E-2</v>
      </c>
      <c r="AJ36" s="82">
        <v>6.4000000000000001E-2</v>
      </c>
      <c r="AK36" s="82">
        <v>7.2491023594694712E-2</v>
      </c>
      <c r="AL36" s="83">
        <v>7.2337717596331189E-2</v>
      </c>
    </row>
    <row r="37" spans="2:41" s="16" customFormat="1" ht="13.8" x14ac:dyDescent="0.3">
      <c r="B37" s="23" t="s">
        <v>35</v>
      </c>
      <c r="C37" s="35"/>
      <c r="D37" s="32">
        <v>-293000</v>
      </c>
      <c r="E37" s="32">
        <v>-183000</v>
      </c>
      <c r="F37" s="32">
        <v>-183000</v>
      </c>
      <c r="G37" s="32">
        <v>-156000</v>
      </c>
      <c r="H37" s="63">
        <v>-815000</v>
      </c>
      <c r="I37" s="32">
        <v>-236000</v>
      </c>
      <c r="J37" s="32">
        <v>-245000</v>
      </c>
      <c r="K37" s="32">
        <v>-200000</v>
      </c>
      <c r="L37" s="32">
        <v>-266000</v>
      </c>
      <c r="M37" s="63">
        <v>-947000</v>
      </c>
      <c r="N37" s="32">
        <v>-190000</v>
      </c>
      <c r="O37" s="32">
        <v>-182000</v>
      </c>
      <c r="P37" s="32">
        <v>-153350.634351266</v>
      </c>
      <c r="Q37" s="32">
        <v>-109000</v>
      </c>
      <c r="R37" s="63">
        <v>-634177.85664374847</v>
      </c>
      <c r="S37" s="32">
        <v>-97622.666525966604</v>
      </c>
      <c r="T37" s="32">
        <v>-108000</v>
      </c>
      <c r="U37" s="32">
        <v>-141000</v>
      </c>
      <c r="V37" s="32">
        <v>-157000</v>
      </c>
      <c r="W37" s="63">
        <v>-503000</v>
      </c>
      <c r="X37" s="32">
        <v>-156000</v>
      </c>
      <c r="Y37" s="32">
        <v>-159000</v>
      </c>
      <c r="Z37" s="32">
        <v>-177000</v>
      </c>
      <c r="AA37" s="32">
        <v>-299000</v>
      </c>
      <c r="AB37" s="63">
        <v>-791000</v>
      </c>
      <c r="AC37" s="32">
        <v>-209000</v>
      </c>
      <c r="AD37" s="32">
        <v>-202000</v>
      </c>
      <c r="AE37" s="32">
        <v>-345000</v>
      </c>
      <c r="AF37" s="32">
        <v>-391000</v>
      </c>
      <c r="AG37" s="63">
        <v>-1147000</v>
      </c>
      <c r="AH37" s="32">
        <v>-874000</v>
      </c>
      <c r="AI37" s="32">
        <v>-1997000</v>
      </c>
      <c r="AJ37" s="32">
        <v>-85000</v>
      </c>
      <c r="AK37" s="32">
        <v>-167000</v>
      </c>
      <c r="AL37" s="63">
        <v>-3123000</v>
      </c>
    </row>
    <row r="38" spans="2:41" s="34" customFormat="1" ht="13.8" x14ac:dyDescent="0.3">
      <c r="B38" s="37" t="s">
        <v>36</v>
      </c>
      <c r="C38" s="31"/>
      <c r="D38" s="85">
        <v>8001000</v>
      </c>
      <c r="E38" s="85">
        <v>9856000</v>
      </c>
      <c r="F38" s="85">
        <v>10916000</v>
      </c>
      <c r="G38" s="85">
        <v>10855000</v>
      </c>
      <c r="H38" s="86">
        <v>39628000</v>
      </c>
      <c r="I38" s="85">
        <v>11401000</v>
      </c>
      <c r="J38" s="85">
        <v>11796000</v>
      </c>
      <c r="K38" s="85">
        <v>11981000</v>
      </c>
      <c r="L38" s="85">
        <v>12665000</v>
      </c>
      <c r="M38" s="86">
        <v>47843000</v>
      </c>
      <c r="N38" s="85">
        <v>12578189.257024821</v>
      </c>
      <c r="O38" s="85">
        <v>12143000</v>
      </c>
      <c r="P38" s="85">
        <v>12490014.085296201</v>
      </c>
      <c r="Q38" s="85">
        <v>12115000</v>
      </c>
      <c r="R38" s="86">
        <v>49326426.733600125</v>
      </c>
      <c r="S38" s="85">
        <v>11977152.484631997</v>
      </c>
      <c r="T38" s="85">
        <v>11737000</v>
      </c>
      <c r="U38" s="85">
        <v>11710000</v>
      </c>
      <c r="V38" s="85">
        <v>11757000</v>
      </c>
      <c r="W38" s="86">
        <v>47181000</v>
      </c>
      <c r="X38" s="85">
        <v>11630000</v>
      </c>
      <c r="Y38" s="85">
        <v>11263000</v>
      </c>
      <c r="Z38" s="85">
        <v>11453000</v>
      </c>
      <c r="AA38" s="85">
        <v>11650000</v>
      </c>
      <c r="AB38" s="86">
        <v>45996000</v>
      </c>
      <c r="AC38" s="85">
        <v>11360000</v>
      </c>
      <c r="AD38" s="85">
        <v>10806000</v>
      </c>
      <c r="AE38" s="85">
        <v>10496000</v>
      </c>
      <c r="AF38" s="85">
        <v>10306000</v>
      </c>
      <c r="AG38" s="86">
        <v>42968000</v>
      </c>
      <c r="AH38" s="85">
        <v>9389000</v>
      </c>
      <c r="AI38" s="85">
        <v>10092000</v>
      </c>
      <c r="AJ38" s="85">
        <v>6733000</v>
      </c>
      <c r="AK38" s="85">
        <v>4817000</v>
      </c>
      <c r="AL38" s="86">
        <v>31031000</v>
      </c>
      <c r="AN38" s="16"/>
      <c r="AO38" s="16"/>
    </row>
    <row r="39" spans="2:41" s="16" customFormat="1" ht="13.8" x14ac:dyDescent="0.3">
      <c r="B39" s="23"/>
      <c r="C39" s="53"/>
      <c r="D39" s="53"/>
      <c r="E39" s="53"/>
      <c r="F39" s="53"/>
      <c r="G39" s="53"/>
      <c r="H39" s="63"/>
      <c r="I39" s="53"/>
      <c r="J39" s="53"/>
      <c r="K39" s="53"/>
      <c r="L39" s="53"/>
      <c r="M39" s="63"/>
      <c r="N39" s="53"/>
      <c r="O39" s="53"/>
      <c r="Q39" s="87">
        <v>51233240.210138515</v>
      </c>
      <c r="R39" s="63"/>
      <c r="S39" s="53"/>
      <c r="T39" s="53"/>
      <c r="U39" s="53"/>
      <c r="V39" s="29"/>
      <c r="W39" s="63"/>
      <c r="X39" s="53"/>
      <c r="Y39" s="53"/>
      <c r="Z39" s="53"/>
      <c r="AA39" s="53"/>
      <c r="AB39" s="63"/>
      <c r="AC39" s="53"/>
      <c r="AD39" s="53"/>
      <c r="AE39" s="53"/>
      <c r="AF39" s="53"/>
      <c r="AG39" s="63"/>
      <c r="AH39" s="53"/>
      <c r="AI39" s="53"/>
      <c r="AJ39" s="53"/>
      <c r="AK39" s="53"/>
      <c r="AL39" s="63"/>
    </row>
    <row r="40" spans="2:41" s="16" customFormat="1" thickBot="1" x14ac:dyDescent="0.35">
      <c r="B40" s="23" t="s">
        <v>37</v>
      </c>
      <c r="C40" s="79"/>
      <c r="D40" s="88">
        <v>69311000</v>
      </c>
      <c r="E40" s="88">
        <v>69249000</v>
      </c>
      <c r="F40" s="88">
        <v>45666000</v>
      </c>
      <c r="G40" s="88">
        <v>23970000</v>
      </c>
      <c r="H40" s="67">
        <v>208196000</v>
      </c>
      <c r="I40" s="88">
        <v>48293000</v>
      </c>
      <c r="J40" s="88">
        <v>33216000</v>
      </c>
      <c r="K40" s="88">
        <v>34810000</v>
      </c>
      <c r="L40" s="88">
        <v>38235000</v>
      </c>
      <c r="M40" s="67">
        <v>154554000</v>
      </c>
      <c r="N40" s="88">
        <v>44600985.919507205</v>
      </c>
      <c r="O40" s="88">
        <v>42853000</v>
      </c>
      <c r="P40" s="88">
        <v>39862336.54905507</v>
      </c>
      <c r="Q40" s="88">
        <v>41452603.831013381</v>
      </c>
      <c r="R40" s="67">
        <v>168768926.29957542</v>
      </c>
      <c r="S40" s="88">
        <v>38985470.181893975</v>
      </c>
      <c r="T40" s="88">
        <v>34770000</v>
      </c>
      <c r="U40" s="88">
        <v>6087000</v>
      </c>
      <c r="V40" s="88">
        <v>-21497000</v>
      </c>
      <c r="W40" s="67">
        <v>58345470.189999998</v>
      </c>
      <c r="X40" s="88">
        <v>3329000</v>
      </c>
      <c r="Y40" s="88">
        <v>-873000</v>
      </c>
      <c r="Z40" s="88">
        <v>-12896000</v>
      </c>
      <c r="AA40" s="88">
        <v>-38605000</v>
      </c>
      <c r="AB40" s="67">
        <v>-49045000</v>
      </c>
      <c r="AC40" s="88">
        <v>-3966000</v>
      </c>
      <c r="AD40" s="88">
        <v>33036000</v>
      </c>
      <c r="AE40" s="88">
        <v>22202000</v>
      </c>
      <c r="AF40" s="88">
        <v>22368000</v>
      </c>
      <c r="AG40" s="67">
        <v>73640000</v>
      </c>
      <c r="AH40" s="88">
        <v>42204000</v>
      </c>
      <c r="AI40" s="88">
        <v>44197000</v>
      </c>
      <c r="AJ40" s="88">
        <v>35058000</v>
      </c>
      <c r="AK40" s="88">
        <v>43764000</v>
      </c>
      <c r="AL40" s="67">
        <v>165223247</v>
      </c>
    </row>
    <row r="41" spans="2:41" s="34" customFormat="1" ht="12.75" customHeight="1" x14ac:dyDescent="0.3">
      <c r="B41" s="89"/>
      <c r="C41" s="53"/>
      <c r="H41" s="28"/>
      <c r="M41" s="28"/>
      <c r="R41" s="28"/>
      <c r="V41" s="90"/>
      <c r="W41" s="28"/>
      <c r="AB41" s="28"/>
      <c r="AG41" s="28"/>
      <c r="AL41" s="28"/>
    </row>
    <row r="42" spans="2:41" s="34" customFormat="1" ht="13.8" x14ac:dyDescent="0.3">
      <c r="B42" s="91" t="s">
        <v>38</v>
      </c>
      <c r="C42" s="17"/>
      <c r="D42" s="92">
        <v>0.3509399662391251</v>
      </c>
      <c r="E42" s="92">
        <v>0.37941342113243515</v>
      </c>
      <c r="F42" s="92">
        <v>0.39653133622388648</v>
      </c>
      <c r="G42" s="92">
        <v>0.44776804338756782</v>
      </c>
      <c r="H42" s="93">
        <v>0.38155872351053816</v>
      </c>
      <c r="I42" s="92">
        <v>0.38144244507485559</v>
      </c>
      <c r="J42" s="92">
        <v>0.3867413294797688</v>
      </c>
      <c r="K42" s="92">
        <v>0.23122665900603276</v>
      </c>
      <c r="L42" s="92">
        <v>0.29355302733097949</v>
      </c>
      <c r="M42" s="93">
        <v>0.32700544793405539</v>
      </c>
      <c r="N42" s="92">
        <v>0.38254500000000002</v>
      </c>
      <c r="O42" s="92">
        <v>0.37922665857699578</v>
      </c>
      <c r="P42" s="92">
        <v>0.37747776999999999</v>
      </c>
      <c r="Q42" s="92">
        <v>0.3132251969726888</v>
      </c>
      <c r="R42" s="93">
        <v>0.36346378692227493</v>
      </c>
      <c r="S42" s="92">
        <v>0.34189999999999998</v>
      </c>
      <c r="T42" s="92">
        <v>0.37459999999999999</v>
      </c>
      <c r="U42" s="92">
        <v>2.93E-2</v>
      </c>
      <c r="V42" s="94">
        <v>0.4249</v>
      </c>
      <c r="W42" s="93">
        <v>0.29819363870587051</v>
      </c>
      <c r="X42" s="92">
        <v>0.36</v>
      </c>
      <c r="Y42" s="92">
        <v>0.31729667812142037</v>
      </c>
      <c r="Z42" s="92">
        <v>0.36849999999999999</v>
      </c>
      <c r="AA42" s="92">
        <v>0.4274</v>
      </c>
      <c r="AB42" s="93">
        <v>0.41452233662962584</v>
      </c>
      <c r="AC42" s="92">
        <v>-4.6100000000000002E-2</v>
      </c>
      <c r="AD42" s="92">
        <v>0.22650000000000001</v>
      </c>
      <c r="AE42" s="92">
        <v>0.21975806382307903</v>
      </c>
      <c r="AF42" s="92">
        <v>0.14597226242846922</v>
      </c>
      <c r="AG42" s="93">
        <v>0.21465490868699291</v>
      </c>
      <c r="AH42" s="92">
        <v>0.22879070427868228</v>
      </c>
      <c r="AI42" s="92">
        <v>0.2414869787542141</v>
      </c>
      <c r="AJ42" s="92">
        <v>0.25</v>
      </c>
      <c r="AK42" s="92">
        <v>0.25228498309112513</v>
      </c>
      <c r="AL42" s="93">
        <v>0.24285940423466443</v>
      </c>
    </row>
    <row r="43" spans="2:41" s="16" customFormat="1" ht="13.8" x14ac:dyDescent="0.3">
      <c r="B43" s="95" t="s">
        <v>39</v>
      </c>
      <c r="C43" s="35"/>
      <c r="D43" s="32">
        <v>24324000</v>
      </c>
      <c r="E43" s="32">
        <v>26274000</v>
      </c>
      <c r="F43" s="32">
        <v>18108000</v>
      </c>
      <c r="G43" s="32">
        <v>10733000</v>
      </c>
      <c r="H43" s="63">
        <v>79439000</v>
      </c>
      <c r="I43" s="32">
        <v>18421000</v>
      </c>
      <c r="J43" s="32">
        <v>12846000</v>
      </c>
      <c r="K43" s="32">
        <v>8049000</v>
      </c>
      <c r="L43" s="32">
        <v>11224000</v>
      </c>
      <c r="M43" s="63">
        <v>50540000</v>
      </c>
      <c r="N43" s="32">
        <v>17060000</v>
      </c>
      <c r="O43" s="32">
        <v>16251000</v>
      </c>
      <c r="P43" s="32">
        <v>15047145.907526802</v>
      </c>
      <c r="Q43" s="32">
        <v>12984000</v>
      </c>
      <c r="R43" s="63">
        <v>61342023.021738306</v>
      </c>
      <c r="S43" s="32">
        <v>13329132.255189549</v>
      </c>
      <c r="T43" s="32">
        <v>13024442</v>
      </c>
      <c r="U43" s="32">
        <v>178349.1</v>
      </c>
      <c r="V43" s="32">
        <v>-9134075.3000000007</v>
      </c>
      <c r="W43" s="63">
        <v>17398248.057960998</v>
      </c>
      <c r="X43" s="32">
        <v>1198440</v>
      </c>
      <c r="Y43" s="32">
        <v>-277000</v>
      </c>
      <c r="Z43" s="32">
        <v>-4753000</v>
      </c>
      <c r="AA43" s="32">
        <v>-16498777</v>
      </c>
      <c r="AB43" s="63">
        <v>-20330248</v>
      </c>
      <c r="AC43" s="32">
        <v>181608</v>
      </c>
      <c r="AD43" s="32">
        <v>7481238.5</v>
      </c>
      <c r="AE43" s="32">
        <v>4879068</v>
      </c>
      <c r="AF43" s="32">
        <v>3264107</v>
      </c>
      <c r="AG43" s="63">
        <v>15806021.5</v>
      </c>
      <c r="AH43" s="32">
        <v>9655330</v>
      </c>
      <c r="AI43" s="32">
        <v>10673000</v>
      </c>
      <c r="AJ43" s="32">
        <v>8757000</v>
      </c>
      <c r="AK43" s="32">
        <v>11041000</v>
      </c>
      <c r="AL43" s="63">
        <v>40126019.332136802</v>
      </c>
    </row>
    <row r="44" spans="2:41" s="16" customFormat="1" ht="15.6" thickBot="1" x14ac:dyDescent="0.35">
      <c r="B44" s="95" t="s">
        <v>40</v>
      </c>
      <c r="C44" s="79"/>
      <c r="D44" s="96">
        <v>44987000</v>
      </c>
      <c r="E44" s="96">
        <v>42975000</v>
      </c>
      <c r="F44" s="96">
        <v>27558000</v>
      </c>
      <c r="G44" s="96">
        <v>13237000</v>
      </c>
      <c r="H44" s="67">
        <v>128757000</v>
      </c>
      <c r="I44" s="96">
        <v>29872000</v>
      </c>
      <c r="J44" s="96">
        <v>20370000</v>
      </c>
      <c r="K44" s="96">
        <v>26761000</v>
      </c>
      <c r="L44" s="96">
        <v>27011000</v>
      </c>
      <c r="M44" s="67">
        <v>104014000</v>
      </c>
      <c r="N44" s="96">
        <v>27540985.919507205</v>
      </c>
      <c r="O44" s="96">
        <v>26602000</v>
      </c>
      <c r="P44" s="96">
        <v>24815190.641528267</v>
      </c>
      <c r="Q44" s="96">
        <v>28468603.831013381</v>
      </c>
      <c r="R44" s="67">
        <v>107426903.27783711</v>
      </c>
      <c r="S44" s="96">
        <v>25656337.926704425</v>
      </c>
      <c r="T44" s="96">
        <v>21746158</v>
      </c>
      <c r="U44" s="96">
        <v>5908650.9000000004</v>
      </c>
      <c r="V44" s="96">
        <v>-12362924.699999999</v>
      </c>
      <c r="W44" s="67">
        <v>40948222.132039003</v>
      </c>
      <c r="X44" s="96">
        <v>2130560</v>
      </c>
      <c r="Y44" s="96">
        <v>-596000</v>
      </c>
      <c r="Z44" s="96">
        <v>-8143089</v>
      </c>
      <c r="AA44" s="96">
        <v>-22106223</v>
      </c>
      <c r="AB44" s="67">
        <v>-28714752</v>
      </c>
      <c r="AC44" s="96">
        <v>-4147608</v>
      </c>
      <c r="AD44" s="96">
        <v>25554761.5</v>
      </c>
      <c r="AE44" s="96">
        <v>17322931.467</v>
      </c>
      <c r="AF44" s="96">
        <v>19103892.434</v>
      </c>
      <c r="AG44" s="67">
        <v>57833977.401000001</v>
      </c>
      <c r="AH44" s="96">
        <v>32548670</v>
      </c>
      <c r="AI44" s="96">
        <v>33524000</v>
      </c>
      <c r="AJ44" s="96">
        <v>26301000</v>
      </c>
      <c r="AK44" s="96">
        <v>32723000</v>
      </c>
      <c r="AL44" s="67">
        <v>125097227.66786319</v>
      </c>
    </row>
    <row r="45" spans="2:41" s="34" customFormat="1" ht="13.8" x14ac:dyDescent="0.3">
      <c r="B45" s="97"/>
      <c r="C45" s="98"/>
      <c r="D45" s="99"/>
      <c r="E45" s="99"/>
      <c r="F45" s="99"/>
      <c r="G45" s="99"/>
      <c r="H45" s="100"/>
      <c r="I45" s="99"/>
      <c r="J45" s="99"/>
      <c r="K45" s="99"/>
      <c r="L45" s="99"/>
      <c r="M45" s="100"/>
      <c r="N45" s="99"/>
      <c r="O45" s="99"/>
      <c r="R45" s="100"/>
      <c r="S45" s="99"/>
      <c r="T45" s="99"/>
      <c r="U45" s="99"/>
      <c r="V45" s="90"/>
      <c r="W45" s="100"/>
      <c r="X45" s="99"/>
      <c r="Y45" s="99"/>
      <c r="Z45" s="99"/>
      <c r="AA45" s="99"/>
      <c r="AB45" s="100"/>
      <c r="AC45" s="99"/>
      <c r="AD45" s="99"/>
      <c r="AE45" s="99"/>
      <c r="AF45" s="99"/>
      <c r="AG45" s="100"/>
      <c r="AH45" s="99"/>
      <c r="AI45" s="99"/>
      <c r="AJ45" s="99"/>
      <c r="AK45" s="99"/>
      <c r="AL45" s="100"/>
    </row>
    <row r="46" spans="2:41" s="34" customFormat="1" ht="13.8" hidden="1" x14ac:dyDescent="0.3">
      <c r="B46" s="95" t="s">
        <v>41</v>
      </c>
      <c r="C46" s="79"/>
      <c r="D46" s="101">
        <v>0.77634735189052062</v>
      </c>
      <c r="E46" s="101">
        <v>0.78299533219997342</v>
      </c>
      <c r="F46" s="101">
        <v>0.51570164339478064</v>
      </c>
      <c r="G46" s="101">
        <v>0.25000944358402899</v>
      </c>
      <c r="H46" s="102">
        <v>2.3494060184557091</v>
      </c>
      <c r="I46" s="101">
        <v>0.56581115635950374</v>
      </c>
      <c r="J46" s="101">
        <v>0.385620172648796</v>
      </c>
      <c r="K46" s="101">
        <v>0.50622351694915257</v>
      </c>
      <c r="L46" s="101">
        <v>0.50038739913449359</v>
      </c>
      <c r="M46" s="102">
        <v>1.9580173470777893</v>
      </c>
      <c r="N46" s="101">
        <v>0.51928236684572471</v>
      </c>
      <c r="O46" s="101">
        <v>0.501555459190407</v>
      </c>
      <c r="P46" s="101">
        <v>0.47</v>
      </c>
      <c r="Q46" s="101">
        <v>0.53396165922879535</v>
      </c>
      <c r="R46" s="102">
        <v>2.0211571306910514</v>
      </c>
      <c r="S46" s="101" t="e">
        <v>#DIV/0!</v>
      </c>
      <c r="T46" s="101"/>
      <c r="U46" s="101"/>
      <c r="V46" s="90"/>
      <c r="W46" s="102"/>
      <c r="X46" s="101"/>
      <c r="Y46" s="101"/>
      <c r="Z46" s="101"/>
      <c r="AA46" s="101"/>
      <c r="AB46" s="102"/>
      <c r="AC46" s="101"/>
      <c r="AD46" s="101"/>
      <c r="AE46" s="101"/>
      <c r="AF46" s="101"/>
      <c r="AG46" s="102"/>
      <c r="AH46" s="101"/>
      <c r="AI46" s="101"/>
      <c r="AJ46" s="101"/>
      <c r="AK46" s="101"/>
      <c r="AL46" s="102"/>
    </row>
    <row r="47" spans="2:41" s="16" customFormat="1" ht="15" x14ac:dyDescent="0.3">
      <c r="B47" s="95" t="s">
        <v>42</v>
      </c>
      <c r="C47" s="101"/>
      <c r="D47" s="101">
        <v>0.77118368046627239</v>
      </c>
      <c r="E47" s="101">
        <v>0.77778040674358917</v>
      </c>
      <c r="F47" s="101">
        <v>0.51211744540259085</v>
      </c>
      <c r="G47" s="101">
        <v>0.24859616504216203</v>
      </c>
      <c r="H47" s="102">
        <v>2.3341690288088879</v>
      </c>
      <c r="I47" s="101">
        <v>0.56341003394945299</v>
      </c>
      <c r="J47" s="101">
        <v>0.38380374571353204</v>
      </c>
      <c r="K47" s="101">
        <v>0.50384079527055015</v>
      </c>
      <c r="L47" s="103">
        <v>0.50683003715240005</v>
      </c>
      <c r="M47" s="104">
        <v>1.9578921610149551</v>
      </c>
      <c r="N47" s="101">
        <v>0.51593573563387451</v>
      </c>
      <c r="O47" s="101">
        <v>0.49852888813927776</v>
      </c>
      <c r="P47" s="101">
        <v>0.47</v>
      </c>
      <c r="Q47" s="101">
        <v>0.53644507774808992</v>
      </c>
      <c r="R47" s="104">
        <v>2.0250123143795875</v>
      </c>
      <c r="S47" s="101">
        <v>0.48097817717191754</v>
      </c>
      <c r="T47" s="101">
        <v>0.40804559869396334</v>
      </c>
      <c r="U47" s="101">
        <v>0.11053615879624792</v>
      </c>
      <c r="V47" s="101">
        <v>-0.23258691161530645</v>
      </c>
      <c r="W47" s="104">
        <v>0.76661528339615814</v>
      </c>
      <c r="X47" s="101">
        <v>3.9668506118869303E-2</v>
      </c>
      <c r="Y47" s="101">
        <v>-1.1183667342190198E-2</v>
      </c>
      <c r="Z47" s="101">
        <v>-0.15276120886954564</v>
      </c>
      <c r="AA47" s="101">
        <v>-0.41465754426770707</v>
      </c>
      <c r="AB47" s="104">
        <v>-0.53892031079914415</v>
      </c>
      <c r="AC47" s="101">
        <v>-7.768476575665656E-2</v>
      </c>
      <c r="AD47" s="101">
        <v>0.47066509807532925</v>
      </c>
      <c r="AE47" s="101">
        <v>0.315467137729458</v>
      </c>
      <c r="AF47" s="101">
        <v>0.34753383728418874</v>
      </c>
      <c r="AG47" s="104">
        <v>1.0603249007837927</v>
      </c>
      <c r="AH47" s="101">
        <v>0.58721745711402629</v>
      </c>
      <c r="AI47" s="101">
        <v>0.60317924147181379</v>
      </c>
      <c r="AJ47" s="101">
        <v>0.47</v>
      </c>
      <c r="AK47" s="101">
        <v>0.58060243792569077</v>
      </c>
      <c r="AL47" s="104">
        <v>2.2412614944428513</v>
      </c>
    </row>
    <row r="48" spans="2:41" s="84" customFormat="1" ht="13.8" x14ac:dyDescent="0.3">
      <c r="B48" s="81" t="s">
        <v>43</v>
      </c>
      <c r="C48" s="70"/>
      <c r="D48" s="71"/>
      <c r="E48" s="82"/>
      <c r="F48" s="82"/>
      <c r="G48" s="82"/>
      <c r="H48" s="83"/>
      <c r="I48" s="105">
        <v>-0.26942173671413205</v>
      </c>
      <c r="J48" s="105">
        <v>-0.5065397091700452</v>
      </c>
      <c r="K48" s="105">
        <v>-1.6161625045860717E-2</v>
      </c>
      <c r="L48" s="105">
        <v>1.0387685267246232</v>
      </c>
      <c r="M48" s="106">
        <v>-0.16120377879657866</v>
      </c>
      <c r="N48" s="105">
        <v>-8.4262429589313403E-2</v>
      </c>
      <c r="O48" s="105">
        <v>0.29891616146804267</v>
      </c>
      <c r="P48" s="105">
        <v>7.6999999999999999E-2</v>
      </c>
      <c r="Q48" s="105">
        <v>5.8431897134748834E-2</v>
      </c>
      <c r="R48" s="106">
        <v>3.4281843863064321E-2</v>
      </c>
      <c r="S48" s="105">
        <v>-6.7823581671885402E-2</v>
      </c>
      <c r="T48" s="105">
        <v>-0.18150059424447118</v>
      </c>
      <c r="U48" s="105">
        <v>-0.76243483105809307</v>
      </c>
      <c r="V48" s="105">
        <v>-1.4335647480597387</v>
      </c>
      <c r="W48" s="106">
        <v>-0.62142824967598465</v>
      </c>
      <c r="X48" s="105">
        <v>-0.91752535147464198</v>
      </c>
      <c r="Y48" s="105">
        <v>-1.0274078862215055</v>
      </c>
      <c r="Z48" s="105">
        <v>-2.3820021478322895</v>
      </c>
      <c r="AA48" s="105">
        <v>0.7828068715815848</v>
      </c>
      <c r="AB48" s="106">
        <v>-1.70298665115531</v>
      </c>
      <c r="AC48" s="105">
        <v>-2.9583486588546846</v>
      </c>
      <c r="AD48" s="105">
        <v>43.085040950722203</v>
      </c>
      <c r="AE48" s="105">
        <v>3.0650997728020029</v>
      </c>
      <c r="AF48" s="105">
        <v>1.8381225473611964</v>
      </c>
      <c r="AG48" s="106">
        <v>2.9674984956708679</v>
      </c>
      <c r="AH48" s="105">
        <v>8.5589782809341806</v>
      </c>
      <c r="AI48" s="105">
        <v>0.28154656875635986</v>
      </c>
      <c r="AJ48" s="105">
        <v>8.6999999999999994E-2</v>
      </c>
      <c r="AK48" s="105">
        <f>(AK47-AF47)/AF47-0.007</f>
        <v>0.6636357069079144</v>
      </c>
      <c r="AL48" s="106">
        <f>(AL47-AG47)/AG47-0.006</f>
        <v>1.1077497504643243</v>
      </c>
    </row>
    <row r="49" spans="2:41" s="16" customFormat="1" ht="13.8" x14ac:dyDescent="0.3">
      <c r="B49" s="91"/>
      <c r="C49" s="53"/>
      <c r="D49" s="107"/>
      <c r="E49" s="107"/>
      <c r="F49" s="107"/>
      <c r="G49" s="107"/>
      <c r="H49" s="108"/>
      <c r="I49" s="107"/>
      <c r="J49" s="107"/>
      <c r="K49" s="107"/>
      <c r="L49" s="107"/>
      <c r="M49" s="108"/>
      <c r="N49" s="107"/>
      <c r="O49" s="107"/>
      <c r="R49" s="108"/>
      <c r="S49" s="107"/>
      <c r="T49" s="107"/>
      <c r="U49" s="107"/>
      <c r="V49" s="29"/>
      <c r="W49" s="108"/>
      <c r="X49" s="107"/>
      <c r="Y49" s="107"/>
      <c r="Z49" s="107"/>
      <c r="AA49" s="107"/>
      <c r="AB49" s="108"/>
      <c r="AC49" s="107"/>
      <c r="AD49" s="107"/>
      <c r="AE49" s="107"/>
      <c r="AF49" s="107"/>
      <c r="AG49" s="108"/>
      <c r="AH49" s="107"/>
      <c r="AI49" s="107"/>
      <c r="AJ49" s="107"/>
      <c r="AK49" s="107"/>
      <c r="AL49" s="108"/>
    </row>
    <row r="50" spans="2:41" s="110" customFormat="1" ht="13.8" hidden="1" x14ac:dyDescent="0.3">
      <c r="B50" s="95" t="s">
        <v>44</v>
      </c>
      <c r="C50" s="35"/>
      <c r="D50" s="32">
        <v>57947000</v>
      </c>
      <c r="E50" s="32">
        <v>54885384.666666672</v>
      </c>
      <c r="F50" s="32">
        <v>53437875.083333336</v>
      </c>
      <c r="G50" s="32">
        <v>52946000</v>
      </c>
      <c r="H50" s="63">
        <v>54804064.9375</v>
      </c>
      <c r="I50" s="32">
        <v>52795000</v>
      </c>
      <c r="J50" s="32">
        <v>52824000</v>
      </c>
      <c r="K50" s="32">
        <v>52864000</v>
      </c>
      <c r="L50" s="32">
        <v>52917000</v>
      </c>
      <c r="M50" s="63">
        <v>52850400</v>
      </c>
      <c r="N50" s="32">
        <v>53033000</v>
      </c>
      <c r="O50" s="32">
        <v>53039000</v>
      </c>
      <c r="P50" s="32">
        <v>53217000</v>
      </c>
      <c r="Q50" s="32">
        <v>53317000</v>
      </c>
      <c r="R50" s="63">
        <v>53151500</v>
      </c>
      <c r="S50" s="32">
        <v>0.4</v>
      </c>
      <c r="T50" s="32"/>
      <c r="U50" s="32"/>
      <c r="V50" s="109"/>
      <c r="W50" s="63"/>
      <c r="X50" s="32"/>
      <c r="Y50" s="32"/>
      <c r="Z50" s="32"/>
      <c r="AA50" s="32"/>
      <c r="AB50" s="63"/>
      <c r="AC50" s="32"/>
      <c r="AD50" s="32"/>
      <c r="AE50" s="32"/>
      <c r="AF50" s="32"/>
      <c r="AG50" s="63"/>
      <c r="AH50" s="32"/>
      <c r="AI50" s="32"/>
      <c r="AJ50" s="32"/>
      <c r="AK50" s="32"/>
      <c r="AL50" s="63"/>
    </row>
    <row r="51" spans="2:41" s="34" customFormat="1" ht="13.8" x14ac:dyDescent="0.3">
      <c r="B51" s="89" t="s">
        <v>45</v>
      </c>
      <c r="C51" s="31"/>
      <c r="D51" s="85">
        <v>58335000</v>
      </c>
      <c r="E51" s="85">
        <v>55253384.666666679</v>
      </c>
      <c r="F51" s="85">
        <v>53811875.083333343</v>
      </c>
      <c r="G51" s="85">
        <v>53246999.999999993</v>
      </c>
      <c r="H51" s="86">
        <v>55161814.937500007</v>
      </c>
      <c r="I51" s="85">
        <v>53020000</v>
      </c>
      <c r="J51" s="85">
        <v>53074000</v>
      </c>
      <c r="K51" s="85">
        <v>53114000</v>
      </c>
      <c r="L51" s="85">
        <v>53294000</v>
      </c>
      <c r="M51" s="86">
        <v>53125500</v>
      </c>
      <c r="N51" s="85">
        <v>53377000</v>
      </c>
      <c r="O51" s="85">
        <v>53361000</v>
      </c>
      <c r="P51" s="85">
        <v>53333000</v>
      </c>
      <c r="Q51" s="85">
        <v>53069000</v>
      </c>
      <c r="R51" s="86">
        <v>53050000</v>
      </c>
      <c r="S51" s="85">
        <v>53342000</v>
      </c>
      <c r="T51" s="85">
        <v>53291000</v>
      </c>
      <c r="U51" s="85">
        <v>53454462</v>
      </c>
      <c r="V51" s="85">
        <v>53154000</v>
      </c>
      <c r="W51" s="86">
        <v>53413000</v>
      </c>
      <c r="X51" s="85">
        <v>53709106</v>
      </c>
      <c r="Y51" s="85">
        <v>53292000</v>
      </c>
      <c r="Z51" s="85">
        <v>53306000</v>
      </c>
      <c r="AA51" s="85">
        <v>53312000</v>
      </c>
      <c r="AB51" s="86">
        <v>53282000</v>
      </c>
      <c r="AC51" s="85">
        <v>53406000</v>
      </c>
      <c r="AD51" s="85">
        <v>54295000</v>
      </c>
      <c r="AE51" s="85">
        <v>54912000</v>
      </c>
      <c r="AF51" s="85">
        <v>54967000</v>
      </c>
      <c r="AG51" s="86">
        <v>54541500</v>
      </c>
      <c r="AH51" s="85">
        <v>55496000</v>
      </c>
      <c r="AI51" s="85">
        <v>55706309.118515</v>
      </c>
      <c r="AJ51" s="85">
        <v>56058000</v>
      </c>
      <c r="AK51" s="85">
        <v>56571000</v>
      </c>
      <c r="AL51" s="86">
        <v>55955000</v>
      </c>
      <c r="AN51" s="16"/>
      <c r="AO51" s="16"/>
    </row>
    <row r="52" spans="2:41" s="16" customFormat="1" ht="24.75" customHeight="1" x14ac:dyDescent="0.3">
      <c r="B52" s="95" t="s">
        <v>46</v>
      </c>
      <c r="C52" s="79"/>
      <c r="D52" s="111">
        <v>77019000</v>
      </c>
      <c r="E52" s="111">
        <v>78922000</v>
      </c>
      <c r="F52" s="111">
        <v>56399000</v>
      </c>
      <c r="G52" s="111">
        <v>34669000</v>
      </c>
      <c r="H52" s="112">
        <v>247009000</v>
      </c>
      <c r="I52" s="111">
        <v>59458000</v>
      </c>
      <c r="J52" s="111">
        <v>44767000</v>
      </c>
      <c r="K52" s="111">
        <v>46591000</v>
      </c>
      <c r="L52" s="111">
        <v>50634000</v>
      </c>
      <c r="M52" s="112">
        <v>201450000</v>
      </c>
      <c r="N52" s="111">
        <v>56989175.17653203</v>
      </c>
      <c r="O52" s="111">
        <v>54814000</v>
      </c>
      <c r="P52" s="80">
        <v>52199000</v>
      </c>
      <c r="Q52" s="80">
        <v>53459000</v>
      </c>
      <c r="R52" s="112">
        <v>217461175.17653179</v>
      </c>
      <c r="S52" s="111">
        <v>50865000</v>
      </c>
      <c r="T52" s="111">
        <v>46399000</v>
      </c>
      <c r="U52" s="111">
        <v>17656000</v>
      </c>
      <c r="V52" s="111">
        <v>-9897000</v>
      </c>
      <c r="W52" s="112">
        <v>105023000</v>
      </c>
      <c r="X52" s="111">
        <v>14803000</v>
      </c>
      <c r="Y52" s="111">
        <v>10231000</v>
      </c>
      <c r="Z52" s="111">
        <v>-1620000</v>
      </c>
      <c r="AA52" s="111">
        <v>-27254000</v>
      </c>
      <c r="AB52" s="112">
        <v>-3840000</v>
      </c>
      <c r="AC52" s="111">
        <v>7185000</v>
      </c>
      <c r="AD52" s="111">
        <v>43640000</v>
      </c>
      <c r="AE52" s="111">
        <v>32353000</v>
      </c>
      <c r="AF52" s="111">
        <v>32283000</v>
      </c>
      <c r="AG52" s="112">
        <v>115461000</v>
      </c>
      <c r="AH52" s="111">
        <v>50719000</v>
      </c>
      <c r="AI52" s="111">
        <v>52292000</v>
      </c>
      <c r="AJ52" s="111">
        <v>41706000</v>
      </c>
      <c r="AK52" s="111">
        <f>AK35</f>
        <v>48414000</v>
      </c>
      <c r="AL52" s="112">
        <f>AL35</f>
        <v>193131000</v>
      </c>
    </row>
    <row r="53" spans="2:41" s="16" customFormat="1" ht="13.8" x14ac:dyDescent="0.3">
      <c r="B53" s="113" t="s">
        <v>47</v>
      </c>
      <c r="C53" s="79"/>
      <c r="D53" s="114">
        <v>19363000</v>
      </c>
      <c r="E53" s="114">
        <v>19925000</v>
      </c>
      <c r="F53" s="114">
        <v>20060000</v>
      </c>
      <c r="G53" s="114">
        <v>28632000</v>
      </c>
      <c r="H53" s="33">
        <v>87980000</v>
      </c>
      <c r="I53" s="114">
        <v>19886000</v>
      </c>
      <c r="J53" s="114">
        <v>20628000</v>
      </c>
      <c r="K53" s="114">
        <v>19918000</v>
      </c>
      <c r="L53" s="115">
        <v>22736000</v>
      </c>
      <c r="M53" s="116">
        <v>83168000</v>
      </c>
      <c r="N53" s="114">
        <v>19764000</v>
      </c>
      <c r="O53" s="114">
        <v>20397000</v>
      </c>
      <c r="P53" s="78">
        <v>19979000</v>
      </c>
      <c r="Q53" s="78">
        <v>20580000</v>
      </c>
      <c r="R53" s="116">
        <v>80720000</v>
      </c>
      <c r="S53" s="114">
        <v>19824000</v>
      </c>
      <c r="T53" s="114">
        <v>20776000</v>
      </c>
      <c r="U53" s="114">
        <v>19998000</v>
      </c>
      <c r="V53" s="78">
        <v>19858000</v>
      </c>
      <c r="W53" s="116">
        <v>80456000</v>
      </c>
      <c r="X53" s="114">
        <v>18541000</v>
      </c>
      <c r="Y53" s="114">
        <v>18708000</v>
      </c>
      <c r="Z53" s="114">
        <v>18679000</v>
      </c>
      <c r="AA53" s="114">
        <v>18711000</v>
      </c>
      <c r="AB53" s="116">
        <v>74639000</v>
      </c>
      <c r="AC53" s="114">
        <v>17900000</v>
      </c>
      <c r="AD53" s="114">
        <v>17428000</v>
      </c>
      <c r="AE53" s="114">
        <v>16946000</v>
      </c>
      <c r="AF53" s="114">
        <v>16672000</v>
      </c>
      <c r="AG53" s="116">
        <v>68946000</v>
      </c>
      <c r="AH53" s="114">
        <v>15773000</v>
      </c>
      <c r="AI53" s="114">
        <v>15121000</v>
      </c>
      <c r="AJ53" s="114">
        <v>14894000</v>
      </c>
      <c r="AK53" s="114">
        <f>AK32</f>
        <v>15316000</v>
      </c>
      <c r="AL53" s="116">
        <f>AL32</f>
        <v>61104000</v>
      </c>
    </row>
    <row r="54" spans="2:41" s="16" customFormat="1" ht="13.8" x14ac:dyDescent="0.3">
      <c r="B54" s="95" t="s">
        <v>48</v>
      </c>
      <c r="C54" s="79"/>
      <c r="D54" s="88">
        <v>96382000</v>
      </c>
      <c r="E54" s="88">
        <v>98847000</v>
      </c>
      <c r="F54" s="88">
        <v>76459000</v>
      </c>
      <c r="G54" s="88">
        <v>63301000</v>
      </c>
      <c r="H54" s="117">
        <v>334989000</v>
      </c>
      <c r="I54" s="88">
        <v>79344000</v>
      </c>
      <c r="J54" s="88">
        <v>65395000</v>
      </c>
      <c r="K54" s="88">
        <v>66509000</v>
      </c>
      <c r="L54" s="111">
        <v>73370000</v>
      </c>
      <c r="M54" s="112">
        <v>284618000</v>
      </c>
      <c r="N54" s="88">
        <v>76753175.17653203</v>
      </c>
      <c r="O54" s="88">
        <v>75211000</v>
      </c>
      <c r="P54" s="111">
        <v>72178000</v>
      </c>
      <c r="Q54" s="111">
        <v>74039000</v>
      </c>
      <c r="R54" s="112">
        <v>298181175.17653179</v>
      </c>
      <c r="S54" s="88">
        <v>70689000</v>
      </c>
      <c r="T54" s="88">
        <v>67175000</v>
      </c>
      <c r="U54" s="88">
        <v>37654000</v>
      </c>
      <c r="V54" s="88">
        <v>9961000</v>
      </c>
      <c r="W54" s="112">
        <v>185479000</v>
      </c>
      <c r="X54" s="88">
        <v>33344000</v>
      </c>
      <c r="Y54" s="88">
        <v>28939000</v>
      </c>
      <c r="Z54" s="88">
        <v>17059000</v>
      </c>
      <c r="AA54" s="88">
        <v>-8543000</v>
      </c>
      <c r="AB54" s="112">
        <v>70799000</v>
      </c>
      <c r="AC54" s="88">
        <v>25085000</v>
      </c>
      <c r="AD54" s="88">
        <v>61068000</v>
      </c>
      <c r="AE54" s="88">
        <v>49299000</v>
      </c>
      <c r="AF54" s="88">
        <v>48955000</v>
      </c>
      <c r="AG54" s="112">
        <v>184407000</v>
      </c>
      <c r="AH54" s="88">
        <v>66492000</v>
      </c>
      <c r="AI54" s="88">
        <v>67413000</v>
      </c>
      <c r="AJ54" s="88">
        <v>56600000</v>
      </c>
      <c r="AK54" s="88">
        <f>AK52+AK53</f>
        <v>63730000</v>
      </c>
      <c r="AL54" s="112">
        <f>AL52+AL53</f>
        <v>254235000</v>
      </c>
    </row>
    <row r="55" spans="2:41" s="16" customFormat="1" thickBot="1" x14ac:dyDescent="0.35">
      <c r="B55" s="118" t="s">
        <v>49</v>
      </c>
      <c r="C55" s="119"/>
      <c r="D55" s="120">
        <v>0.11816428638858545</v>
      </c>
      <c r="E55" s="120">
        <v>0.13016049005562111</v>
      </c>
      <c r="F55" s="120">
        <v>0.10157181989430866</v>
      </c>
      <c r="G55" s="120">
        <v>8.261950598753548E-2</v>
      </c>
      <c r="H55" s="121">
        <v>0.10826989371102559</v>
      </c>
      <c r="I55" s="120">
        <v>9.5771376979092868E-2</v>
      </c>
      <c r="J55" s="120">
        <v>8.5102534271354696E-2</v>
      </c>
      <c r="K55" s="120">
        <v>8.7012322679145909E-2</v>
      </c>
      <c r="L55" s="120">
        <v>9.2043396008651107E-2</v>
      </c>
      <c r="M55" s="121">
        <v>9.0115014440920141E-2</v>
      </c>
      <c r="N55" s="120">
        <v>8.7454196491906472E-2</v>
      </c>
      <c r="O55" s="120">
        <v>9.2244613616600621E-2</v>
      </c>
      <c r="P55" s="120">
        <v>9.1179312914900737E-2</v>
      </c>
      <c r="Q55" s="120">
        <v>9.3267727595098715E-2</v>
      </c>
      <c r="R55" s="121">
        <v>9.0952719630264925E-2</v>
      </c>
      <c r="S55" s="120">
        <v>8.4591432797384555E-2</v>
      </c>
      <c r="T55" s="120">
        <v>8.961218965901345E-2</v>
      </c>
      <c r="U55" s="120">
        <v>5.4266101917198578E-2</v>
      </c>
      <c r="V55" s="120">
        <v>1.456065159683323E-2</v>
      </c>
      <c r="W55" s="121">
        <v>6.2593056547333811E-2</v>
      </c>
      <c r="X55" s="120">
        <v>4.4938853293727911E-2</v>
      </c>
      <c r="Y55" s="120">
        <v>4.2705881484870173E-2</v>
      </c>
      <c r="Z55" s="120">
        <v>2.6490570139681504E-2</v>
      </c>
      <c r="AA55" s="120">
        <v>-1.3370289567011084E-2</v>
      </c>
      <c r="AB55" s="121">
        <v>2.6197207071865725E-2</v>
      </c>
      <c r="AC55" s="120">
        <v>3.5936181581936927E-2</v>
      </c>
      <c r="AD55" s="120">
        <v>9.3129794275082736E-2</v>
      </c>
      <c r="AE55" s="120">
        <v>7.6439431762856197E-2</v>
      </c>
      <c r="AF55" s="120">
        <v>7.3978088401964487E-2</v>
      </c>
      <c r="AG55" s="121">
        <v>6.9313822959520238E-2</v>
      </c>
      <c r="AH55" s="120">
        <v>9.543931769184176E-2</v>
      </c>
      <c r="AI55" s="120">
        <v>0.10277546975645081</v>
      </c>
      <c r="AJ55" s="120">
        <v>8.6999999999999994E-2</v>
      </c>
      <c r="AK55" s="120">
        <f>AK54/AK18</f>
        <v>9.5423904938445367E-2</v>
      </c>
      <c r="AL55" s="121">
        <f>AL54/AL18</f>
        <v>9.5224379478712678E-2</v>
      </c>
    </row>
    <row r="56" spans="2:41" s="64" customFormat="1" ht="7.5" customHeight="1" x14ac:dyDescent="0.3">
      <c r="C56" s="65"/>
      <c r="H56" s="122"/>
      <c r="L56" s="65"/>
      <c r="M56" s="122"/>
      <c r="V56" s="75"/>
      <c r="AC56"/>
    </row>
    <row r="57" spans="2:41" ht="15" x14ac:dyDescent="0.3">
      <c r="B57" s="123" t="s">
        <v>50</v>
      </c>
      <c r="Y57" s="64"/>
      <c r="AI57" s="124"/>
    </row>
    <row r="58" spans="2:41" x14ac:dyDescent="0.3">
      <c r="B58" s="123" t="s">
        <v>51</v>
      </c>
      <c r="Y58" s="64"/>
    </row>
    <row r="59" spans="2:41" ht="15" x14ac:dyDescent="0.3">
      <c r="B59" s="123" t="s">
        <v>52</v>
      </c>
    </row>
    <row r="60" spans="2:41" ht="15.6" customHeight="1" x14ac:dyDescent="0.3">
      <c r="B60" s="155" t="s">
        <v>53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25"/>
    </row>
    <row r="61" spans="2:41" ht="16.95" customHeight="1" x14ac:dyDescent="0.3">
      <c r="B61" s="126" t="s">
        <v>54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</row>
    <row r="62" spans="2:41" ht="15" x14ac:dyDescent="0.3">
      <c r="B62" s="126" t="s">
        <v>55</v>
      </c>
    </row>
    <row r="63" spans="2:41" ht="19.5" customHeight="1" x14ac:dyDescent="0.3">
      <c r="B63" s="127" t="s">
        <v>56</v>
      </c>
    </row>
    <row r="64" spans="2:41" ht="15" x14ac:dyDescent="0.3">
      <c r="B64" s="127" t="s">
        <v>57</v>
      </c>
    </row>
    <row r="65" spans="2:35" ht="25.2" customHeight="1" x14ac:dyDescent="0.3">
      <c r="B65" s="149" t="s">
        <v>58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</row>
    <row r="66" spans="2:35" ht="24" customHeight="1" x14ac:dyDescent="0.3">
      <c r="B66" s="127" t="s">
        <v>59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</row>
    <row r="67" spans="2:35" ht="24.6" customHeight="1" x14ac:dyDescent="0.3">
      <c r="B67" s="149" t="s">
        <v>60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</row>
  </sheetData>
  <mergeCells count="6">
    <mergeCell ref="B67:AI67"/>
    <mergeCell ref="X4:AA4"/>
    <mergeCell ref="AC4:AF4"/>
    <mergeCell ref="AH4:AK4"/>
    <mergeCell ref="B60:AA60"/>
    <mergeCell ref="B65:AI65"/>
  </mergeCells>
  <pageMargins left="0.7" right="0.7" top="0.75" bottom="0.75" header="0.3" footer="0.3"/>
  <pageSetup scale="3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40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8" x14ac:dyDescent="0.3"/>
  <cols>
    <col min="1" max="1" width="2.6640625" style="68" customWidth="1"/>
    <col min="2" max="2" width="38.109375" style="64" customWidth="1"/>
    <col min="3" max="3" width="0.88671875" style="64" customWidth="1"/>
    <col min="4" max="7" width="12.6640625" style="64" hidden="1" customWidth="1"/>
    <col min="8" max="8" width="13.33203125" style="64" hidden="1" customWidth="1"/>
    <col min="9" max="12" width="12.6640625" style="64" hidden="1" customWidth="1"/>
    <col min="13" max="13" width="13.33203125" style="64" hidden="1" customWidth="1"/>
    <col min="14" max="15" width="12.6640625" style="64" hidden="1" customWidth="1"/>
    <col min="16" max="16" width="12.6640625" style="68" hidden="1" customWidth="1"/>
    <col min="17" max="17" width="10.88671875" style="68" hidden="1" customWidth="1"/>
    <col min="18" max="18" width="12.5546875" style="68" customWidth="1"/>
    <col min="19" max="21" width="12.5546875" style="68" bestFit="1" customWidth="1"/>
    <col min="22" max="22" width="12.5546875" style="75" customWidth="1"/>
    <col min="23" max="23" width="12.5546875" style="68" customWidth="1"/>
    <col min="24" max="24" width="12.5546875" style="68" bestFit="1" customWidth="1"/>
    <col min="25" max="30" width="12.5546875" style="68" customWidth="1"/>
    <col min="31" max="31" width="12.6640625" style="68" customWidth="1"/>
    <col min="32" max="33" width="12.88671875" style="68" customWidth="1"/>
    <col min="34" max="36" width="13" style="68" customWidth="1"/>
    <col min="37" max="38" width="12.6640625" style="68" customWidth="1"/>
    <col min="39" max="16384" width="9.109375" style="68"/>
  </cols>
  <sheetData>
    <row r="1" spans="2:41" s="3" customFormat="1" ht="28.8" x14ac:dyDescent="0.5500000000000000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V1" s="4"/>
    </row>
    <row r="2" spans="2:41" s="3" customFormat="1" ht="21" x14ac:dyDescent="0.4">
      <c r="B2" s="5" t="s">
        <v>1</v>
      </c>
      <c r="C2" s="6"/>
      <c r="D2" s="6"/>
      <c r="E2" s="6"/>
      <c r="F2" s="6"/>
      <c r="G2" s="6"/>
      <c r="H2" s="6"/>
      <c r="I2" s="6"/>
      <c r="J2" s="6"/>
      <c r="K2" s="2"/>
      <c r="L2" s="6"/>
      <c r="M2" s="6"/>
      <c r="N2" s="6"/>
      <c r="O2" s="6"/>
      <c r="V2" s="4"/>
    </row>
    <row r="3" spans="2:41" s="3" customFormat="1" ht="18.600000000000001" thickBot="1" x14ac:dyDescent="0.4"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V3" s="4"/>
    </row>
    <row r="4" spans="2:41" s="16" customFormat="1" ht="16.2" thickTop="1" x14ac:dyDescent="0.3">
      <c r="B4" s="10" t="s">
        <v>61</v>
      </c>
      <c r="C4" s="11"/>
      <c r="D4" s="12" t="s">
        <v>4</v>
      </c>
      <c r="E4" s="13"/>
      <c r="F4" s="14"/>
      <c r="G4" s="13"/>
      <c r="H4" s="15" t="s">
        <v>5</v>
      </c>
      <c r="I4" s="12" t="s">
        <v>4</v>
      </c>
      <c r="J4" s="13"/>
      <c r="K4" s="14"/>
      <c r="L4" s="13"/>
      <c r="M4" s="15" t="s">
        <v>5</v>
      </c>
      <c r="N4" s="12" t="s">
        <v>4</v>
      </c>
      <c r="O4" s="12"/>
      <c r="P4" s="12"/>
      <c r="Q4" s="12"/>
      <c r="R4" s="15" t="s">
        <v>5</v>
      </c>
      <c r="S4" s="12" t="s">
        <v>4</v>
      </c>
      <c r="T4" s="12"/>
      <c r="U4" s="12"/>
      <c r="V4" s="12"/>
      <c r="W4" s="15" t="s">
        <v>5</v>
      </c>
      <c r="X4" s="150" t="s">
        <v>4</v>
      </c>
      <c r="Y4" s="151"/>
      <c r="Z4" s="151"/>
      <c r="AA4" s="152"/>
      <c r="AB4" s="15" t="s">
        <v>5</v>
      </c>
      <c r="AC4" s="153" t="s">
        <v>4</v>
      </c>
      <c r="AD4" s="154"/>
      <c r="AE4" s="154"/>
      <c r="AF4" s="154"/>
      <c r="AG4" s="128" t="s">
        <v>5</v>
      </c>
      <c r="AH4" s="153" t="s">
        <v>4</v>
      </c>
      <c r="AI4" s="154"/>
      <c r="AJ4" s="154"/>
      <c r="AK4" s="154"/>
      <c r="AL4" s="128" t="s">
        <v>5</v>
      </c>
    </row>
    <row r="5" spans="2:41" s="16" customFormat="1" x14ac:dyDescent="0.3">
      <c r="B5" s="17" t="s">
        <v>6</v>
      </c>
      <c r="C5" s="11"/>
      <c r="D5" s="18">
        <v>41364</v>
      </c>
      <c r="E5" s="19">
        <v>41455</v>
      </c>
      <c r="F5" s="19">
        <v>41547</v>
      </c>
      <c r="G5" s="19">
        <v>41639</v>
      </c>
      <c r="H5" s="20">
        <v>2013</v>
      </c>
      <c r="I5" s="18">
        <v>41729</v>
      </c>
      <c r="J5" s="19">
        <v>41820</v>
      </c>
      <c r="K5" s="19">
        <v>41912</v>
      </c>
      <c r="L5" s="19">
        <v>42004</v>
      </c>
      <c r="M5" s="20">
        <v>2014</v>
      </c>
      <c r="N5" s="21">
        <v>42094</v>
      </c>
      <c r="O5" s="21">
        <v>42185</v>
      </c>
      <c r="P5" s="21">
        <v>42277</v>
      </c>
      <c r="Q5" s="21">
        <v>42369</v>
      </c>
      <c r="R5" s="20">
        <v>2015</v>
      </c>
      <c r="S5" s="21">
        <v>42460</v>
      </c>
      <c r="T5" s="21">
        <v>42551</v>
      </c>
      <c r="U5" s="21">
        <v>42643</v>
      </c>
      <c r="V5" s="21">
        <v>42735</v>
      </c>
      <c r="W5" s="20">
        <v>2016</v>
      </c>
      <c r="X5" s="21">
        <v>42825</v>
      </c>
      <c r="Y5" s="21">
        <v>42916</v>
      </c>
      <c r="Z5" s="21">
        <v>43008</v>
      </c>
      <c r="AA5" s="21">
        <v>43100</v>
      </c>
      <c r="AB5" s="20">
        <v>2017</v>
      </c>
      <c r="AC5" s="22">
        <v>43190</v>
      </c>
      <c r="AD5" s="22">
        <v>43281</v>
      </c>
      <c r="AE5" s="22" t="s">
        <v>7</v>
      </c>
      <c r="AF5" s="22">
        <v>43465</v>
      </c>
      <c r="AG5" s="129">
        <v>2018</v>
      </c>
      <c r="AH5" s="22">
        <v>43555</v>
      </c>
      <c r="AI5" s="22">
        <v>43646</v>
      </c>
      <c r="AJ5" s="22" t="s">
        <v>9</v>
      </c>
      <c r="AK5" s="22">
        <v>43830</v>
      </c>
      <c r="AL5" s="129">
        <v>2019</v>
      </c>
    </row>
    <row r="6" spans="2:41" s="16" customFormat="1" x14ac:dyDescent="0.3">
      <c r="B6" s="23" t="s">
        <v>10</v>
      </c>
      <c r="C6" s="24"/>
      <c r="D6" s="25"/>
      <c r="E6" s="26"/>
      <c r="F6" s="27"/>
      <c r="G6" s="26"/>
      <c r="H6" s="28"/>
      <c r="I6" s="25"/>
      <c r="J6" s="26"/>
      <c r="K6" s="27"/>
      <c r="L6" s="26"/>
      <c r="M6" s="28"/>
      <c r="N6" s="26"/>
      <c r="O6" s="26"/>
      <c r="R6" s="28"/>
      <c r="V6" s="29"/>
      <c r="W6" s="28"/>
      <c r="AB6" s="28"/>
      <c r="AF6" s="16" t="s">
        <v>62</v>
      </c>
      <c r="AG6" s="28" t="s">
        <v>62</v>
      </c>
      <c r="AL6" s="28"/>
    </row>
    <row r="7" spans="2:41" s="34" customFormat="1" x14ac:dyDescent="0.3">
      <c r="B7" s="30" t="s">
        <v>11</v>
      </c>
      <c r="C7" s="31"/>
      <c r="D7" s="32">
        <v>571301000</v>
      </c>
      <c r="E7" s="32">
        <v>563059000</v>
      </c>
      <c r="F7" s="32">
        <v>555822000</v>
      </c>
      <c r="G7" s="32">
        <v>557252000</v>
      </c>
      <c r="H7" s="33">
        <v>2247434000</v>
      </c>
      <c r="I7" s="32">
        <v>552820000</v>
      </c>
      <c r="J7" s="32">
        <v>539485000</v>
      </c>
      <c r="K7" s="32">
        <v>527179000</v>
      </c>
      <c r="L7" s="32">
        <v>538795000</v>
      </c>
      <c r="M7" s="33">
        <v>2158279000</v>
      </c>
      <c r="N7" s="32">
        <v>539787000</v>
      </c>
      <c r="O7" s="32">
        <v>533514000</v>
      </c>
      <c r="P7" s="32">
        <v>515568000</v>
      </c>
      <c r="Q7" s="32">
        <v>511835000</v>
      </c>
      <c r="R7" s="33">
        <v>2100704000</v>
      </c>
      <c r="S7" s="32">
        <v>502175000</v>
      </c>
      <c r="T7" s="32">
        <v>477457000</v>
      </c>
      <c r="U7" s="32">
        <v>430324000</v>
      </c>
      <c r="V7" s="32">
        <v>418327000</v>
      </c>
      <c r="W7" s="33">
        <v>1828283000</v>
      </c>
      <c r="X7" s="32">
        <v>418452000</v>
      </c>
      <c r="Y7" s="32">
        <v>406326000</v>
      </c>
      <c r="Z7" s="32">
        <v>395857000</v>
      </c>
      <c r="AA7" s="32">
        <v>394099000</v>
      </c>
      <c r="AB7" s="33">
        <v>1614734000</v>
      </c>
      <c r="AC7" s="32">
        <v>412642000</v>
      </c>
      <c r="AD7" s="32">
        <v>410108000</v>
      </c>
      <c r="AE7" s="32">
        <v>403483000</v>
      </c>
      <c r="AF7" s="32">
        <v>414606000</v>
      </c>
      <c r="AG7" s="33">
        <v>1640839000</v>
      </c>
      <c r="AH7" s="32">
        <v>407580000</v>
      </c>
      <c r="AI7" s="32">
        <v>399799000</v>
      </c>
      <c r="AJ7" s="32">
        <v>389421000</v>
      </c>
      <c r="AK7" s="32">
        <v>389197000</v>
      </c>
      <c r="AL7" s="33">
        <v>1585997000</v>
      </c>
    </row>
    <row r="8" spans="2:41" s="16" customFormat="1" x14ac:dyDescent="0.3">
      <c r="B8" s="30" t="s">
        <v>12</v>
      </c>
      <c r="C8" s="35"/>
      <c r="D8" s="32">
        <v>80265000</v>
      </c>
      <c r="E8" s="32">
        <v>40868000</v>
      </c>
      <c r="F8" s="32">
        <v>36067000</v>
      </c>
      <c r="G8" s="32">
        <v>33755000</v>
      </c>
      <c r="H8" s="33">
        <v>190955000</v>
      </c>
      <c r="I8" s="32">
        <v>61369000</v>
      </c>
      <c r="J8" s="32">
        <v>33074000</v>
      </c>
      <c r="K8" s="32">
        <v>32200000</v>
      </c>
      <c r="L8" s="32">
        <v>34582000</v>
      </c>
      <c r="M8" s="33">
        <v>161225000</v>
      </c>
      <c r="N8" s="32">
        <v>65832000</v>
      </c>
      <c r="O8" s="32">
        <v>37146000</v>
      </c>
      <c r="P8" s="32">
        <v>37580000</v>
      </c>
      <c r="Q8" s="32">
        <v>35441000</v>
      </c>
      <c r="R8" s="33">
        <v>175999000</v>
      </c>
      <c r="S8" s="32">
        <v>59938000</v>
      </c>
      <c r="T8" s="32">
        <v>32423000</v>
      </c>
      <c r="U8" s="32">
        <v>31377000</v>
      </c>
      <c r="V8" s="32">
        <v>31237000</v>
      </c>
      <c r="W8" s="33">
        <v>154975000</v>
      </c>
      <c r="X8" s="32">
        <v>53332000</v>
      </c>
      <c r="Y8" s="32">
        <v>30736000</v>
      </c>
      <c r="Z8" s="32">
        <v>27564000</v>
      </c>
      <c r="AA8" s="32">
        <v>28575000</v>
      </c>
      <c r="AB8" s="33">
        <v>140207000</v>
      </c>
      <c r="AC8" s="32">
        <v>50584000</v>
      </c>
      <c r="AD8" s="32">
        <v>26109000</v>
      </c>
      <c r="AE8" s="32">
        <v>30135000</v>
      </c>
      <c r="AF8" s="32">
        <v>30050000</v>
      </c>
      <c r="AG8" s="33">
        <v>136878000</v>
      </c>
      <c r="AH8" s="32">
        <v>50558000</v>
      </c>
      <c r="AI8" s="32">
        <v>32935000</v>
      </c>
      <c r="AJ8" s="32">
        <v>29185000</v>
      </c>
      <c r="AK8" s="32">
        <v>27694000</v>
      </c>
      <c r="AL8" s="33">
        <v>140372000</v>
      </c>
      <c r="AN8" s="34"/>
      <c r="AO8" s="34"/>
    </row>
    <row r="9" spans="2:41" s="16" customFormat="1" x14ac:dyDescent="0.3">
      <c r="B9" s="30" t="s">
        <v>13</v>
      </c>
      <c r="C9" s="35"/>
      <c r="D9" s="32">
        <v>16851000</v>
      </c>
      <c r="E9" s="32">
        <v>17260000</v>
      </c>
      <c r="F9" s="32">
        <v>17199000</v>
      </c>
      <c r="G9" s="32">
        <v>20165000</v>
      </c>
      <c r="H9" s="33">
        <v>71475000</v>
      </c>
      <c r="I9" s="32">
        <v>18060000</v>
      </c>
      <c r="J9" s="32">
        <v>17771000</v>
      </c>
      <c r="K9" s="32">
        <v>17822000</v>
      </c>
      <c r="L9" s="32">
        <v>21545000</v>
      </c>
      <c r="M9" s="33">
        <v>75198000</v>
      </c>
      <c r="N9" s="32">
        <v>18253000</v>
      </c>
      <c r="O9" s="32">
        <v>18161000</v>
      </c>
      <c r="P9" s="32">
        <v>17786000</v>
      </c>
      <c r="Q9" s="32">
        <v>22038000</v>
      </c>
      <c r="R9" s="33">
        <v>76238000</v>
      </c>
      <c r="S9" s="32">
        <v>18420000</v>
      </c>
      <c r="T9" s="32">
        <v>17672000</v>
      </c>
      <c r="U9" s="32">
        <v>17626000</v>
      </c>
      <c r="V9" s="32">
        <v>20791000</v>
      </c>
      <c r="W9" s="33">
        <v>74509000</v>
      </c>
      <c r="X9" s="32">
        <v>16757000</v>
      </c>
      <c r="Y9" s="32">
        <v>17657000</v>
      </c>
      <c r="Z9" s="32">
        <v>17276000</v>
      </c>
      <c r="AA9" s="32">
        <v>19961000</v>
      </c>
      <c r="AB9" s="33">
        <v>71651000</v>
      </c>
      <c r="AC9" s="32">
        <v>16404000</v>
      </c>
      <c r="AD9" s="32">
        <v>17374000</v>
      </c>
      <c r="AE9" s="32">
        <v>15681000</v>
      </c>
      <c r="AF9" s="32">
        <v>20113000</v>
      </c>
      <c r="AG9" s="33">
        <v>69572000</v>
      </c>
      <c r="AH9" s="32">
        <v>15436000</v>
      </c>
      <c r="AI9" s="32">
        <v>17270000</v>
      </c>
      <c r="AJ9" s="32">
        <v>16952000</v>
      </c>
      <c r="AK9" s="32">
        <v>20776000</v>
      </c>
      <c r="AL9" s="33">
        <v>70434000</v>
      </c>
      <c r="AN9" s="34"/>
      <c r="AO9" s="34"/>
    </row>
    <row r="10" spans="2:41" s="16" customFormat="1" x14ac:dyDescent="0.3">
      <c r="B10" s="30" t="s">
        <v>14</v>
      </c>
      <c r="C10" s="36"/>
      <c r="D10" s="32">
        <v>4717000</v>
      </c>
      <c r="E10" s="32">
        <v>4710000</v>
      </c>
      <c r="F10" s="32">
        <v>4403000</v>
      </c>
      <c r="G10" s="32">
        <v>3966000</v>
      </c>
      <c r="H10" s="33">
        <v>17796000</v>
      </c>
      <c r="I10" s="32">
        <v>4226000</v>
      </c>
      <c r="J10" s="32">
        <v>3723000</v>
      </c>
      <c r="K10" s="32">
        <v>6415000</v>
      </c>
      <c r="L10" s="32">
        <v>5593000</v>
      </c>
      <c r="M10" s="33">
        <v>19957000</v>
      </c>
      <c r="N10" s="32">
        <v>5331000</v>
      </c>
      <c r="O10" s="32">
        <v>4675000</v>
      </c>
      <c r="P10" s="32">
        <v>4421624.1401228551</v>
      </c>
      <c r="Q10" s="32">
        <v>4454000</v>
      </c>
      <c r="R10" s="33">
        <v>18882000</v>
      </c>
      <c r="S10" s="32">
        <v>3832000</v>
      </c>
      <c r="T10" s="32">
        <v>3060000</v>
      </c>
      <c r="U10" s="32">
        <v>2478000</v>
      </c>
      <c r="V10" s="32">
        <v>2588000</v>
      </c>
      <c r="W10" s="33">
        <v>11958000</v>
      </c>
      <c r="X10" s="32">
        <v>2358000</v>
      </c>
      <c r="Y10" s="32">
        <v>2306000</v>
      </c>
      <c r="Z10" s="32">
        <v>2066000</v>
      </c>
      <c r="AA10" s="32">
        <v>2100000</v>
      </c>
      <c r="AB10" s="33">
        <v>8830000</v>
      </c>
      <c r="AC10" s="32">
        <v>2411000</v>
      </c>
      <c r="AD10" s="32">
        <v>2129000</v>
      </c>
      <c r="AE10" s="32">
        <v>2021000</v>
      </c>
      <c r="AF10" s="32">
        <v>1862000</v>
      </c>
      <c r="AG10" s="33">
        <v>8423000</v>
      </c>
      <c r="AH10" s="32">
        <v>483000</v>
      </c>
      <c r="AI10" s="32">
        <v>1092000</v>
      </c>
      <c r="AJ10" s="32">
        <v>939000</v>
      </c>
      <c r="AK10" s="32">
        <v>1169000</v>
      </c>
      <c r="AL10" s="33">
        <v>3683000</v>
      </c>
      <c r="AN10" s="34"/>
      <c r="AO10" s="34"/>
    </row>
    <row r="11" spans="2:41" s="16" customFormat="1" ht="14.4" thickBot="1" x14ac:dyDescent="0.35">
      <c r="B11" s="37" t="s">
        <v>19</v>
      </c>
      <c r="C11" s="38"/>
      <c r="D11" s="54">
        <v>673134000</v>
      </c>
      <c r="E11" s="54">
        <v>625897000</v>
      </c>
      <c r="F11" s="54">
        <v>613491000</v>
      </c>
      <c r="G11" s="54">
        <v>615138000</v>
      </c>
      <c r="H11" s="55">
        <v>2527660000</v>
      </c>
      <c r="I11" s="54">
        <v>636475000</v>
      </c>
      <c r="J11" s="54">
        <v>594053000</v>
      </c>
      <c r="K11" s="54">
        <v>583616000</v>
      </c>
      <c r="L11" s="54">
        <v>600515000</v>
      </c>
      <c r="M11" s="55">
        <v>2414659000</v>
      </c>
      <c r="N11" s="54">
        <v>629203000</v>
      </c>
      <c r="O11" s="54">
        <v>593496000</v>
      </c>
      <c r="P11" s="54">
        <v>575355624.14012289</v>
      </c>
      <c r="Q11" s="54">
        <v>573768000</v>
      </c>
      <c r="R11" s="55">
        <v>2371823000</v>
      </c>
      <c r="S11" s="130">
        <v>584365000</v>
      </c>
      <c r="T11" s="130">
        <v>530612000</v>
      </c>
      <c r="U11" s="130">
        <v>481805000</v>
      </c>
      <c r="V11" s="130">
        <v>472943000</v>
      </c>
      <c r="W11" s="55">
        <v>2069725000</v>
      </c>
      <c r="X11" s="130">
        <v>490899000</v>
      </c>
      <c r="Y11" s="130">
        <v>457025000</v>
      </c>
      <c r="Z11" s="130">
        <v>442763000</v>
      </c>
      <c r="AA11" s="130">
        <v>444735000</v>
      </c>
      <c r="AB11" s="55">
        <v>1835422000</v>
      </c>
      <c r="AC11" s="130">
        <v>482041000</v>
      </c>
      <c r="AD11" s="130">
        <v>455720000</v>
      </c>
      <c r="AE11" s="130">
        <v>451320000</v>
      </c>
      <c r="AF11" s="130">
        <v>466631000</v>
      </c>
      <c r="AG11" s="55">
        <v>1855712000</v>
      </c>
      <c r="AH11" s="130">
        <v>474057000</v>
      </c>
      <c r="AI11" s="130">
        <v>451096000</v>
      </c>
      <c r="AJ11" s="130">
        <v>436497000</v>
      </c>
      <c r="AK11" s="130">
        <v>438836000</v>
      </c>
      <c r="AL11" s="55">
        <v>1800486000</v>
      </c>
      <c r="AN11" s="34"/>
      <c r="AO11" s="34"/>
    </row>
    <row r="12" spans="2:41" s="16" customFormat="1" x14ac:dyDescent="0.3">
      <c r="B12" s="23" t="s">
        <v>20</v>
      </c>
      <c r="D12" s="58">
        <v>-8.294442926713308E-2</v>
      </c>
      <c r="E12" s="58">
        <v>-5.2709642629862996E-2</v>
      </c>
      <c r="F12" s="58">
        <v>-4.3432509202124048E-2</v>
      </c>
      <c r="G12" s="58">
        <v>-4.7055441062132219E-2</v>
      </c>
      <c r="H12" s="59">
        <v>-5.7405765602014269E-2</v>
      </c>
      <c r="I12" s="58">
        <v>-5.4460181776585292E-2</v>
      </c>
      <c r="J12" s="58">
        <v>-5.0877380783100112E-2</v>
      </c>
      <c r="K12" s="58">
        <v>-4.8696720897291046E-2</v>
      </c>
      <c r="L12" s="58">
        <v>-2.3771901589561995E-2</v>
      </c>
      <c r="M12" s="59">
        <v>-4.4705775302057993E-2</v>
      </c>
      <c r="N12" s="58">
        <v>-1.1425429121332376E-2</v>
      </c>
      <c r="O12" s="58">
        <v>-9.3762677740871769E-4</v>
      </c>
      <c r="P12" s="58">
        <v>-1.4153785811007791E-2</v>
      </c>
      <c r="Q12" s="58">
        <v>-4.4540103078191229E-2</v>
      </c>
      <c r="R12" s="59">
        <v>-1.7739979019811947E-2</v>
      </c>
      <c r="S12" s="51">
        <v>-7.1261580125968838E-2</v>
      </c>
      <c r="T12" s="51">
        <v>-0.1059552212651812</v>
      </c>
      <c r="U12" s="51">
        <v>-0.16259672272471304</v>
      </c>
      <c r="V12" s="58">
        <v>-0.17572433457425296</v>
      </c>
      <c r="W12" s="60">
        <v>-0.12736953811477503</v>
      </c>
      <c r="X12" s="51">
        <v>-0.15994455520094464</v>
      </c>
      <c r="Y12" s="51">
        <v>-0.13868325631534906</v>
      </c>
      <c r="Z12" s="51">
        <v>-8.1032782972364381E-2</v>
      </c>
      <c r="AA12" s="51">
        <v>-5.9643551125611372E-2</v>
      </c>
      <c r="AB12" s="60">
        <v>-0.11320489437002501</v>
      </c>
      <c r="AC12" s="51">
        <v>-1.8044444987665442E-2</v>
      </c>
      <c r="AD12" s="51">
        <v>-2.8554236639133368E-3</v>
      </c>
      <c r="AE12" s="51">
        <v>1.9326366475970216E-2</v>
      </c>
      <c r="AF12" s="51">
        <v>4.9231454166067057E-2</v>
      </c>
      <c r="AG12" s="60">
        <v>1.1054127577130722E-2</v>
      </c>
      <c r="AH12" s="51">
        <v>-1.6562906474760445E-2</v>
      </c>
      <c r="AI12" s="51">
        <v>-1.0146581234091109E-2</v>
      </c>
      <c r="AJ12" s="51">
        <v>-3.3000000000000002E-2</v>
      </c>
      <c r="AK12" s="51">
        <v>-5.9565266773960582E-2</v>
      </c>
      <c r="AL12" s="60">
        <v>-2.976000586297874E-2</v>
      </c>
    </row>
    <row r="13" spans="2:41" s="16" customFormat="1" ht="15" x14ac:dyDescent="0.3">
      <c r="B13" s="37" t="s">
        <v>63</v>
      </c>
      <c r="C13" s="46"/>
      <c r="D13" s="47">
        <v>-8.7999999999999995E-2</v>
      </c>
      <c r="E13" s="47">
        <v>-5.8999999999999997E-2</v>
      </c>
      <c r="F13" s="47">
        <v>-5.0999999999999997E-2</v>
      </c>
      <c r="G13" s="47">
        <v>-5.5E-2</v>
      </c>
      <c r="H13" s="48">
        <v>-6.4000000000000001E-2</v>
      </c>
      <c r="I13" s="47">
        <v>-6.0999999999999999E-2</v>
      </c>
      <c r="J13" s="47">
        <v>-4.7E-2</v>
      </c>
      <c r="K13" s="47">
        <v>-3.5999999999999997E-2</v>
      </c>
      <c r="L13" s="47">
        <v>-6.0000000000000001E-3</v>
      </c>
      <c r="M13" s="48">
        <v>-0.04</v>
      </c>
      <c r="N13" s="47">
        <v>9.7000000000000003E-3</v>
      </c>
      <c r="O13" s="47">
        <v>1.41E-2</v>
      </c>
      <c r="P13" s="47">
        <v>-2.3E-3</v>
      </c>
      <c r="Q13" s="47">
        <v>-2.2100000000000002E-2</v>
      </c>
      <c r="R13" s="48">
        <v>5.9999999999999995E-4</v>
      </c>
      <c r="S13" s="47">
        <v>-3.2399999999999998E-2</v>
      </c>
      <c r="T13" s="47">
        <v>-6.93E-2</v>
      </c>
      <c r="U13" s="47">
        <v>-0.1186</v>
      </c>
      <c r="V13" s="47">
        <v>-0.13930000000000001</v>
      </c>
      <c r="W13" s="48">
        <v>-8.6999999999999994E-2</v>
      </c>
      <c r="X13" s="47">
        <v>-0.1246</v>
      </c>
      <c r="Y13" s="47">
        <v>-0.1023</v>
      </c>
      <c r="Z13" s="47">
        <v>-5.0900000000000001E-2</v>
      </c>
      <c r="AA13" s="47">
        <v>-3.5999999999999997E-2</v>
      </c>
      <c r="AB13" s="48">
        <v>-8.0399999999999999E-2</v>
      </c>
      <c r="AC13" s="47">
        <v>3.0000000000000001E-3</v>
      </c>
      <c r="AD13" s="47">
        <v>3.5400000000000001E-2</v>
      </c>
      <c r="AE13" s="47">
        <v>5.2200000000000003E-2</v>
      </c>
      <c r="AF13" s="47">
        <v>8.77E-2</v>
      </c>
      <c r="AG13" s="48">
        <v>4.3700000000000003E-2</v>
      </c>
      <c r="AH13" s="47">
        <v>5.7700000000000001E-2</v>
      </c>
      <c r="AI13" s="47">
        <v>5.62E-2</v>
      </c>
      <c r="AJ13" s="47">
        <v>3.6999999999999998E-2</v>
      </c>
      <c r="AK13" s="47">
        <v>1.17E-2</v>
      </c>
      <c r="AL13" s="48">
        <v>4.0500000000000001E-2</v>
      </c>
    </row>
    <row r="14" spans="2:41" s="16" customFormat="1" x14ac:dyDescent="0.3">
      <c r="B14" s="23" t="s">
        <v>21</v>
      </c>
      <c r="C14" s="53"/>
      <c r="D14" s="53"/>
      <c r="E14" s="53"/>
      <c r="F14" s="53"/>
      <c r="G14" s="53"/>
      <c r="H14" s="62"/>
      <c r="I14" s="53"/>
      <c r="J14" s="53"/>
      <c r="K14" s="53"/>
      <c r="L14" s="53"/>
      <c r="M14" s="62"/>
      <c r="N14" s="53"/>
      <c r="O14" s="53"/>
      <c r="Q14" s="53"/>
      <c r="R14" s="62"/>
      <c r="V14" s="29"/>
      <c r="W14" s="62"/>
      <c r="AB14" s="62"/>
      <c r="AF14" s="16" t="s">
        <v>62</v>
      </c>
      <c r="AG14" s="62" t="s">
        <v>62</v>
      </c>
      <c r="AL14" s="62"/>
    </row>
    <row r="15" spans="2:41" s="16" customFormat="1" x14ac:dyDescent="0.3">
      <c r="B15" s="30" t="s">
        <v>22</v>
      </c>
      <c r="C15" s="35"/>
      <c r="D15" s="32">
        <v>136747000</v>
      </c>
      <c r="E15" s="32">
        <v>135676000</v>
      </c>
      <c r="F15" s="32">
        <v>135166000</v>
      </c>
      <c r="G15" s="32">
        <v>135736000</v>
      </c>
      <c r="H15" s="63">
        <v>543325000</v>
      </c>
      <c r="I15" s="32">
        <v>134459000</v>
      </c>
      <c r="J15" s="32">
        <v>132072000</v>
      </c>
      <c r="K15" s="32">
        <v>129869000</v>
      </c>
      <c r="L15" s="32">
        <v>132631000</v>
      </c>
      <c r="M15" s="63">
        <v>529031000</v>
      </c>
      <c r="N15" s="32">
        <v>132834000</v>
      </c>
      <c r="O15" s="32">
        <v>133014000</v>
      </c>
      <c r="P15" s="32">
        <v>126246000</v>
      </c>
      <c r="Q15" s="32">
        <v>126428000</v>
      </c>
      <c r="R15" s="63">
        <v>518522000</v>
      </c>
      <c r="S15" s="32">
        <v>122734000</v>
      </c>
      <c r="T15" s="32">
        <v>116932000</v>
      </c>
      <c r="U15" s="32">
        <v>108234000</v>
      </c>
      <c r="V15" s="32">
        <v>107766000</v>
      </c>
      <c r="W15" s="63">
        <v>455666000</v>
      </c>
      <c r="X15" s="32">
        <v>106850000</v>
      </c>
      <c r="Y15" s="32">
        <v>106084000</v>
      </c>
      <c r="Z15" s="32">
        <v>103738000</v>
      </c>
      <c r="AA15" s="32">
        <v>103259000</v>
      </c>
      <c r="AB15" s="63">
        <v>419931000</v>
      </c>
      <c r="AC15" s="32">
        <v>104735000</v>
      </c>
      <c r="AD15" s="32">
        <v>103273000</v>
      </c>
      <c r="AE15" s="32">
        <v>101166000</v>
      </c>
      <c r="AF15" s="32">
        <v>102634000</v>
      </c>
      <c r="AG15" s="63">
        <v>411808000</v>
      </c>
      <c r="AH15" s="32">
        <v>100509000</v>
      </c>
      <c r="AI15" s="32">
        <v>99136000</v>
      </c>
      <c r="AJ15" s="32">
        <v>96410000</v>
      </c>
      <c r="AK15" s="32">
        <v>95829000</v>
      </c>
      <c r="AL15" s="63">
        <v>391884000</v>
      </c>
      <c r="AN15" s="34"/>
      <c r="AO15" s="34"/>
    </row>
    <row r="16" spans="2:41" s="16" customFormat="1" x14ac:dyDescent="0.3">
      <c r="B16" s="30" t="s">
        <v>23</v>
      </c>
      <c r="C16" s="35"/>
      <c r="D16" s="32">
        <v>56255000</v>
      </c>
      <c r="E16" s="32">
        <v>30218000</v>
      </c>
      <c r="F16" s="32">
        <v>26477000</v>
      </c>
      <c r="G16" s="32">
        <v>24601000</v>
      </c>
      <c r="H16" s="63">
        <v>137551000</v>
      </c>
      <c r="I16" s="32">
        <v>39135000</v>
      </c>
      <c r="J16" s="32">
        <v>23415000</v>
      </c>
      <c r="K16" s="32">
        <v>23263000</v>
      </c>
      <c r="L16" s="32">
        <v>27298000</v>
      </c>
      <c r="M16" s="63">
        <v>113111000</v>
      </c>
      <c r="N16" s="32">
        <v>49072000</v>
      </c>
      <c r="O16" s="32">
        <v>32758000</v>
      </c>
      <c r="P16" s="32">
        <v>34344000</v>
      </c>
      <c r="Q16" s="32">
        <v>31912000</v>
      </c>
      <c r="R16" s="63">
        <v>148086000</v>
      </c>
      <c r="S16" s="32">
        <v>43717000</v>
      </c>
      <c r="T16" s="32">
        <v>24889000</v>
      </c>
      <c r="U16" s="32">
        <v>24947000</v>
      </c>
      <c r="V16" s="32">
        <v>28542000</v>
      </c>
      <c r="W16" s="63">
        <v>122095000</v>
      </c>
      <c r="X16" s="32">
        <v>40911000</v>
      </c>
      <c r="Y16" s="32">
        <v>27227000</v>
      </c>
      <c r="Z16" s="32">
        <v>24039000</v>
      </c>
      <c r="AA16" s="32">
        <v>23480000</v>
      </c>
      <c r="AB16" s="63">
        <v>115657000</v>
      </c>
      <c r="AC16" s="32">
        <v>35823000</v>
      </c>
      <c r="AD16" s="32">
        <v>21611000</v>
      </c>
      <c r="AE16" s="32">
        <v>31139000</v>
      </c>
      <c r="AF16" s="32">
        <v>32196000</v>
      </c>
      <c r="AG16" s="63">
        <v>120769000</v>
      </c>
      <c r="AH16" s="32">
        <v>43984000</v>
      </c>
      <c r="AI16" s="32">
        <v>32407000</v>
      </c>
      <c r="AJ16" s="32">
        <v>27679000</v>
      </c>
      <c r="AK16" s="32">
        <v>25996000</v>
      </c>
      <c r="AL16" s="63">
        <v>130066000</v>
      </c>
      <c r="AN16" s="34"/>
      <c r="AO16" s="34"/>
    </row>
    <row r="17" spans="2:41" s="16" customFormat="1" x14ac:dyDescent="0.3">
      <c r="B17" s="30" t="s">
        <v>24</v>
      </c>
      <c r="C17" s="52"/>
      <c r="D17" s="32">
        <v>5693000</v>
      </c>
      <c r="E17" s="32">
        <v>5912000</v>
      </c>
      <c r="F17" s="32">
        <v>5708000</v>
      </c>
      <c r="G17" s="32">
        <v>7228000</v>
      </c>
      <c r="H17" s="63">
        <v>24541000</v>
      </c>
      <c r="I17" s="32">
        <v>6086000</v>
      </c>
      <c r="J17" s="32">
        <v>6075000</v>
      </c>
      <c r="K17" s="32">
        <v>5867000</v>
      </c>
      <c r="L17" s="32">
        <v>8056000</v>
      </c>
      <c r="M17" s="63">
        <v>26084000</v>
      </c>
      <c r="N17" s="32">
        <v>6157000</v>
      </c>
      <c r="O17" s="32">
        <v>6114000</v>
      </c>
      <c r="P17" s="32">
        <v>5854000</v>
      </c>
      <c r="Q17" s="32">
        <v>7552000</v>
      </c>
      <c r="R17" s="63">
        <v>25677000</v>
      </c>
      <c r="S17" s="32">
        <v>6025000</v>
      </c>
      <c r="T17" s="32">
        <v>5662000</v>
      </c>
      <c r="U17" s="32">
        <v>5553000</v>
      </c>
      <c r="V17" s="32">
        <v>7045000</v>
      </c>
      <c r="W17" s="63">
        <v>24285000</v>
      </c>
      <c r="X17" s="32">
        <v>5184000</v>
      </c>
      <c r="Y17" s="32">
        <v>5708000</v>
      </c>
      <c r="Z17" s="32">
        <v>5207000</v>
      </c>
      <c r="AA17" s="32">
        <v>7523000</v>
      </c>
      <c r="AB17" s="63">
        <v>23622000</v>
      </c>
      <c r="AC17" s="32">
        <v>5242000</v>
      </c>
      <c r="AD17" s="32">
        <v>5617000</v>
      </c>
      <c r="AE17" s="32">
        <v>5244000</v>
      </c>
      <c r="AF17" s="32">
        <v>7223000</v>
      </c>
      <c r="AG17" s="63">
        <v>23326000</v>
      </c>
      <c r="AH17" s="32">
        <v>4924000</v>
      </c>
      <c r="AI17" s="32">
        <v>5682000</v>
      </c>
      <c r="AJ17" s="32">
        <v>5527000</v>
      </c>
      <c r="AK17" s="32">
        <v>7250000</v>
      </c>
      <c r="AL17" s="63">
        <v>23383000</v>
      </c>
      <c r="AN17" s="34"/>
      <c r="AO17" s="34"/>
    </row>
    <row r="18" spans="2:41" s="16" customFormat="1" x14ac:dyDescent="0.3">
      <c r="B18" s="30" t="s">
        <v>25</v>
      </c>
      <c r="C18" s="52"/>
      <c r="D18" s="32">
        <v>0</v>
      </c>
      <c r="E18" s="32">
        <v>0</v>
      </c>
      <c r="F18" s="32">
        <v>0</v>
      </c>
      <c r="G18" s="32">
        <v>0</v>
      </c>
      <c r="H18" s="63">
        <v>0</v>
      </c>
      <c r="I18" s="32">
        <v>0</v>
      </c>
      <c r="J18" s="32">
        <v>0</v>
      </c>
      <c r="K18" s="32">
        <v>0</v>
      </c>
      <c r="L18" s="32">
        <v>0</v>
      </c>
      <c r="M18" s="63">
        <v>0</v>
      </c>
      <c r="N18" s="32">
        <v>0</v>
      </c>
      <c r="O18" s="32">
        <v>0</v>
      </c>
      <c r="P18" s="32">
        <v>0</v>
      </c>
      <c r="Q18" s="32">
        <v>0</v>
      </c>
      <c r="R18" s="63">
        <v>0</v>
      </c>
      <c r="S18" s="32">
        <v>0</v>
      </c>
      <c r="T18" s="32">
        <v>0</v>
      </c>
      <c r="U18" s="32">
        <v>0</v>
      </c>
      <c r="V18" s="131">
        <v>0</v>
      </c>
      <c r="W18" s="63">
        <v>0</v>
      </c>
      <c r="X18" s="32">
        <v>0</v>
      </c>
      <c r="Y18" s="32">
        <v>0</v>
      </c>
      <c r="Z18" s="32">
        <v>0</v>
      </c>
      <c r="AA18" s="32">
        <v>0</v>
      </c>
      <c r="AB18" s="63">
        <v>0</v>
      </c>
      <c r="AC18" s="32">
        <v>0</v>
      </c>
      <c r="AD18" s="32">
        <v>0</v>
      </c>
      <c r="AE18" s="32">
        <v>0</v>
      </c>
      <c r="AF18" s="32">
        <v>0</v>
      </c>
      <c r="AG18" s="63">
        <v>0</v>
      </c>
      <c r="AH18" s="32">
        <v>0</v>
      </c>
      <c r="AI18" s="32">
        <v>0</v>
      </c>
      <c r="AJ18" s="32">
        <v>0</v>
      </c>
      <c r="AK18" s="32">
        <v>0</v>
      </c>
      <c r="AL18" s="63">
        <v>0</v>
      </c>
      <c r="AN18" s="34"/>
      <c r="AO18" s="34"/>
    </row>
    <row r="19" spans="2:41" ht="14.4" thickBot="1" x14ac:dyDescent="0.35">
      <c r="B19" s="64" t="s">
        <v>26</v>
      </c>
      <c r="C19" s="65"/>
      <c r="D19" s="66">
        <v>474439000</v>
      </c>
      <c r="E19" s="66">
        <v>454091000</v>
      </c>
      <c r="F19" s="66">
        <v>446140000</v>
      </c>
      <c r="G19" s="66">
        <v>447573000</v>
      </c>
      <c r="H19" s="67">
        <v>1822243000</v>
      </c>
      <c r="I19" s="66">
        <v>456795000</v>
      </c>
      <c r="J19" s="66">
        <v>432491000</v>
      </c>
      <c r="K19" s="66">
        <v>424617000</v>
      </c>
      <c r="L19" s="66">
        <v>432530000</v>
      </c>
      <c r="M19" s="67">
        <v>1746433000</v>
      </c>
      <c r="N19" s="66">
        <v>441140000</v>
      </c>
      <c r="O19" s="66">
        <v>421610000</v>
      </c>
      <c r="P19" s="66">
        <v>408911624.14012289</v>
      </c>
      <c r="Q19" s="66">
        <v>407876000</v>
      </c>
      <c r="R19" s="67">
        <v>1679538000</v>
      </c>
      <c r="S19" s="66">
        <v>411889000</v>
      </c>
      <c r="T19" s="66">
        <v>383129000</v>
      </c>
      <c r="U19" s="66">
        <v>343071000</v>
      </c>
      <c r="V19" s="66">
        <v>329590000</v>
      </c>
      <c r="W19" s="67">
        <v>1467679000</v>
      </c>
      <c r="X19" s="66">
        <v>337954000</v>
      </c>
      <c r="Y19" s="66">
        <v>318006000</v>
      </c>
      <c r="Z19" s="66">
        <v>309779000</v>
      </c>
      <c r="AA19" s="66">
        <v>310473000</v>
      </c>
      <c r="AB19" s="67">
        <v>1276212000</v>
      </c>
      <c r="AC19" s="66">
        <v>336241000</v>
      </c>
      <c r="AD19" s="66">
        <v>325219000</v>
      </c>
      <c r="AE19" s="66">
        <v>313771000</v>
      </c>
      <c r="AF19" s="66">
        <v>324578000</v>
      </c>
      <c r="AG19" s="67">
        <v>1299809000</v>
      </c>
      <c r="AH19" s="66">
        <v>324640000</v>
      </c>
      <c r="AI19" s="66">
        <v>313871000</v>
      </c>
      <c r="AJ19" s="66">
        <v>306881000</v>
      </c>
      <c r="AK19" s="66">
        <v>309761000</v>
      </c>
      <c r="AL19" s="67">
        <v>1255153000</v>
      </c>
      <c r="AN19" s="34"/>
      <c r="AO19" s="34"/>
    </row>
    <row r="20" spans="2:41" x14ac:dyDescent="0.3">
      <c r="B20" s="69" t="s">
        <v>27</v>
      </c>
      <c r="C20" s="70"/>
      <c r="D20" s="71">
        <v>0.70482103117655626</v>
      </c>
      <c r="E20" s="71">
        <v>0.72550435614805631</v>
      </c>
      <c r="F20" s="71">
        <v>0.72721523217129513</v>
      </c>
      <c r="G20" s="71">
        <v>0.72759770978219518</v>
      </c>
      <c r="H20" s="72">
        <v>0.72092093082139208</v>
      </c>
      <c r="I20" s="71">
        <v>0.71769511764012728</v>
      </c>
      <c r="J20" s="71">
        <v>0.72803436730392745</v>
      </c>
      <c r="K20" s="71">
        <v>0.72756230123917098</v>
      </c>
      <c r="L20" s="71">
        <v>0.72026510578420189</v>
      </c>
      <c r="M20" s="72">
        <v>0.72326278783049702</v>
      </c>
      <c r="N20" s="71">
        <v>0.70110918097974739</v>
      </c>
      <c r="O20" s="71">
        <v>0.7103838947524499</v>
      </c>
      <c r="P20" s="71">
        <v>0.7107110923809028</v>
      </c>
      <c r="Q20" s="71">
        <v>0.71087268721852737</v>
      </c>
      <c r="R20" s="72">
        <v>0.70812113720121617</v>
      </c>
      <c r="S20" s="71">
        <v>0.70484885302850098</v>
      </c>
      <c r="T20" s="71">
        <v>0.72205114094668044</v>
      </c>
      <c r="U20" s="71">
        <v>0.71205363165596036</v>
      </c>
      <c r="V20" s="71">
        <v>0.69689159158714686</v>
      </c>
      <c r="W20" s="72">
        <v>0.70911787797895853</v>
      </c>
      <c r="X20" s="71">
        <v>0.68843896606022825</v>
      </c>
      <c r="Y20" s="71">
        <v>0.69581751545320281</v>
      </c>
      <c r="Z20" s="71">
        <v>0.69964969972649027</v>
      </c>
      <c r="AA20" s="71">
        <v>0.69810786198522712</v>
      </c>
      <c r="AB20" s="72">
        <v>0.69532347329388011</v>
      </c>
      <c r="AC20" s="71">
        <v>0.69753610170089264</v>
      </c>
      <c r="AD20" s="71">
        <v>0.71363776002808743</v>
      </c>
      <c r="AE20" s="71">
        <v>0.69522954887884425</v>
      </c>
      <c r="AF20" s="71">
        <v>0.69557744770493168</v>
      </c>
      <c r="AG20" s="72">
        <v>0.70043681347105591</v>
      </c>
      <c r="AH20" s="71">
        <v>0.68481216393809186</v>
      </c>
      <c r="AI20" s="71">
        <v>0.69579646017699115</v>
      </c>
      <c r="AJ20" s="71">
        <v>0.70299999999999996</v>
      </c>
      <c r="AK20" s="71">
        <v>0.70586961871861009</v>
      </c>
      <c r="AL20" s="72">
        <v>0.69711900009219729</v>
      </c>
    </row>
    <row r="21" spans="2:41" x14ac:dyDescent="0.3">
      <c r="B21" s="64" t="s">
        <v>28</v>
      </c>
      <c r="C21" s="65"/>
      <c r="H21" s="74"/>
      <c r="M21" s="74"/>
      <c r="Q21" s="64"/>
      <c r="R21" s="74"/>
      <c r="S21" s="64"/>
      <c r="T21" s="64"/>
      <c r="U21" s="64"/>
      <c r="W21" s="74"/>
      <c r="X21" s="64"/>
      <c r="Y21" s="64"/>
      <c r="Z21" s="64"/>
      <c r="AA21" s="64"/>
      <c r="AB21" s="74"/>
      <c r="AC21" s="64"/>
      <c r="AD21" s="64"/>
      <c r="AE21" s="64"/>
      <c r="AF21" s="64"/>
      <c r="AG21" s="74"/>
      <c r="AH21" s="64"/>
      <c r="AI21" s="64"/>
      <c r="AJ21" s="64"/>
      <c r="AK21" s="64"/>
      <c r="AL21" s="74"/>
    </row>
    <row r="22" spans="2:41" s="16" customFormat="1" x14ac:dyDescent="0.3">
      <c r="B22" s="30" t="s">
        <v>29</v>
      </c>
      <c r="C22" s="35"/>
      <c r="D22" s="32">
        <v>184476000</v>
      </c>
      <c r="E22" s="32">
        <v>182701000</v>
      </c>
      <c r="F22" s="32">
        <v>179198000</v>
      </c>
      <c r="G22" s="32">
        <v>198197000</v>
      </c>
      <c r="H22" s="63">
        <v>744572000</v>
      </c>
      <c r="I22" s="32">
        <v>185167000</v>
      </c>
      <c r="J22" s="32">
        <v>182214000</v>
      </c>
      <c r="K22" s="32">
        <v>177390000</v>
      </c>
      <c r="L22" s="32">
        <v>178864000</v>
      </c>
      <c r="M22" s="63">
        <v>723635000</v>
      </c>
      <c r="N22" s="32">
        <v>175845000</v>
      </c>
      <c r="O22" s="32">
        <v>168683000</v>
      </c>
      <c r="P22" s="32">
        <v>165705000</v>
      </c>
      <c r="Q22" s="32">
        <v>166738000</v>
      </c>
      <c r="R22" s="63">
        <v>676971000</v>
      </c>
      <c r="S22" s="32">
        <v>164507000</v>
      </c>
      <c r="T22" s="32">
        <v>158231000</v>
      </c>
      <c r="U22" s="32">
        <v>145268000</v>
      </c>
      <c r="V22" s="32">
        <v>149459000</v>
      </c>
      <c r="W22" s="63">
        <v>617465000</v>
      </c>
      <c r="X22" s="32">
        <v>147491000</v>
      </c>
      <c r="Y22" s="32">
        <v>138790000</v>
      </c>
      <c r="Z22" s="32">
        <v>141496000</v>
      </c>
      <c r="AA22" s="32">
        <v>145254000</v>
      </c>
      <c r="AB22" s="63">
        <v>573031000</v>
      </c>
      <c r="AC22" s="32">
        <v>145083000</v>
      </c>
      <c r="AD22" s="32">
        <v>132981250</v>
      </c>
      <c r="AE22" s="32">
        <v>136598000</v>
      </c>
      <c r="AF22" s="32">
        <v>138563000</v>
      </c>
      <c r="AG22" s="63">
        <v>553226000</v>
      </c>
      <c r="AH22" s="32">
        <v>128105000</v>
      </c>
      <c r="AI22" s="32">
        <v>120785000</v>
      </c>
      <c r="AJ22" s="32">
        <v>126105000</v>
      </c>
      <c r="AK22" s="32">
        <v>124579000</v>
      </c>
      <c r="AL22" s="63">
        <v>499574000</v>
      </c>
      <c r="AN22" s="34"/>
      <c r="AO22" s="34"/>
    </row>
    <row r="23" spans="2:41" s="16" customFormat="1" x14ac:dyDescent="0.3">
      <c r="B23" s="30" t="s">
        <v>30</v>
      </c>
      <c r="C23" s="35"/>
      <c r="D23" s="32">
        <v>180129000</v>
      </c>
      <c r="E23" s="32">
        <v>161163000</v>
      </c>
      <c r="F23" s="32">
        <v>179871000</v>
      </c>
      <c r="G23" s="32">
        <v>167703000</v>
      </c>
      <c r="H23" s="63">
        <v>688866000</v>
      </c>
      <c r="I23" s="32">
        <v>180522000</v>
      </c>
      <c r="J23" s="32">
        <v>167588000</v>
      </c>
      <c r="K23" s="32">
        <v>172328000</v>
      </c>
      <c r="L23" s="32">
        <v>164577000</v>
      </c>
      <c r="M23" s="63">
        <v>685015000</v>
      </c>
      <c r="N23" s="32">
        <v>180668000</v>
      </c>
      <c r="O23" s="32">
        <v>166723000</v>
      </c>
      <c r="P23" s="32">
        <v>166423000</v>
      </c>
      <c r="Q23" s="32">
        <v>163276000</v>
      </c>
      <c r="R23" s="63">
        <v>677090000</v>
      </c>
      <c r="S23" s="32">
        <v>170759000</v>
      </c>
      <c r="T23" s="32">
        <v>152987000</v>
      </c>
      <c r="U23" s="32">
        <v>158311000</v>
      </c>
      <c r="V23" s="32">
        <v>147143000</v>
      </c>
      <c r="W23" s="63">
        <v>629200000</v>
      </c>
      <c r="X23" s="32">
        <v>154400000</v>
      </c>
      <c r="Y23" s="32">
        <v>135354000</v>
      </c>
      <c r="Z23" s="32">
        <v>130925000</v>
      </c>
      <c r="AA23" s="32">
        <v>144478000</v>
      </c>
      <c r="AB23" s="63">
        <v>565157000</v>
      </c>
      <c r="AC23" s="32">
        <v>147151000</v>
      </c>
      <c r="AD23" s="32">
        <v>128567000</v>
      </c>
      <c r="AE23" s="32">
        <v>121130000</v>
      </c>
      <c r="AF23" s="32">
        <v>130770000</v>
      </c>
      <c r="AG23" s="63">
        <v>527618000</v>
      </c>
      <c r="AH23" s="32">
        <v>126707000</v>
      </c>
      <c r="AI23" s="32">
        <v>116946000</v>
      </c>
      <c r="AJ23" s="32">
        <v>118350000</v>
      </c>
      <c r="AK23" s="32">
        <v>110503000</v>
      </c>
      <c r="AL23" s="63">
        <v>472506000</v>
      </c>
      <c r="AN23" s="34"/>
      <c r="AO23" s="34"/>
    </row>
    <row r="24" spans="2:41" s="16" customFormat="1" x14ac:dyDescent="0.3">
      <c r="B24" s="23" t="s">
        <v>31</v>
      </c>
      <c r="C24" s="35"/>
      <c r="D24" s="32">
        <v>3133000</v>
      </c>
      <c r="E24" s="32">
        <v>3478000</v>
      </c>
      <c r="F24" s="32">
        <v>3464000</v>
      </c>
      <c r="G24" s="32">
        <v>3387000</v>
      </c>
      <c r="H24" s="63">
        <v>13462000</v>
      </c>
      <c r="I24" s="32">
        <v>3804000</v>
      </c>
      <c r="J24" s="32">
        <v>3623000</v>
      </c>
      <c r="K24" s="32">
        <v>4474000</v>
      </c>
      <c r="L24" s="32">
        <v>3754000</v>
      </c>
      <c r="M24" s="63">
        <v>15655000</v>
      </c>
      <c r="N24" s="32">
        <v>4286000</v>
      </c>
      <c r="O24" s="32">
        <v>4104000</v>
      </c>
      <c r="P24" s="32">
        <v>3600000</v>
      </c>
      <c r="Q24" s="32">
        <v>3438000</v>
      </c>
      <c r="R24" s="63">
        <v>15428000</v>
      </c>
      <c r="S24" s="32">
        <v>3428000</v>
      </c>
      <c r="T24" s="32">
        <v>3751000</v>
      </c>
      <c r="U24" s="32">
        <v>2965000</v>
      </c>
      <c r="V24" s="32">
        <v>2819000</v>
      </c>
      <c r="W24" s="63">
        <v>12963000</v>
      </c>
      <c r="X24" s="32">
        <v>2959000</v>
      </c>
      <c r="Y24" s="32">
        <v>3816000</v>
      </c>
      <c r="Z24" s="32">
        <v>4883000</v>
      </c>
      <c r="AA24" s="32">
        <v>1858000</v>
      </c>
      <c r="AB24" s="63">
        <v>13517000</v>
      </c>
      <c r="AC24" s="32">
        <v>3975000</v>
      </c>
      <c r="AD24" s="32">
        <v>2515000</v>
      </c>
      <c r="AE24" s="32">
        <v>4568000</v>
      </c>
      <c r="AF24" s="32">
        <v>2889000</v>
      </c>
      <c r="AG24" s="63">
        <v>13946000</v>
      </c>
      <c r="AH24" s="32">
        <v>3246000</v>
      </c>
      <c r="AI24" s="32">
        <v>3116000</v>
      </c>
      <c r="AJ24" s="32">
        <v>3141000</v>
      </c>
      <c r="AK24" s="32">
        <v>2568000</v>
      </c>
      <c r="AL24" s="63">
        <v>12071000</v>
      </c>
      <c r="AN24" s="34"/>
      <c r="AO24" s="34"/>
    </row>
    <row r="25" spans="2:41" s="16" customFormat="1" ht="27.6" x14ac:dyDescent="0.3">
      <c r="B25" s="76" t="s">
        <v>32</v>
      </c>
      <c r="C25" s="77"/>
      <c r="D25" s="78">
        <v>13808000</v>
      </c>
      <c r="E25" s="78">
        <v>14216000</v>
      </c>
      <c r="F25" s="78">
        <v>13845000</v>
      </c>
      <c r="G25" s="78">
        <v>22173000</v>
      </c>
      <c r="H25" s="63">
        <v>64042000</v>
      </c>
      <c r="I25" s="78">
        <v>13840000</v>
      </c>
      <c r="J25" s="78">
        <v>14496000</v>
      </c>
      <c r="K25" s="78">
        <v>13671000</v>
      </c>
      <c r="L25" s="78">
        <v>15317000</v>
      </c>
      <c r="M25" s="63">
        <v>57324000</v>
      </c>
      <c r="N25" s="78">
        <v>12675000</v>
      </c>
      <c r="O25" s="78">
        <v>13084000</v>
      </c>
      <c r="P25" s="78">
        <v>11818000</v>
      </c>
      <c r="Q25" s="78">
        <v>11560000</v>
      </c>
      <c r="R25" s="63">
        <v>49137000</v>
      </c>
      <c r="S25" s="32">
        <v>10892000</v>
      </c>
      <c r="T25" s="32">
        <v>10563000</v>
      </c>
      <c r="U25" s="32">
        <v>9495000</v>
      </c>
      <c r="V25" s="78">
        <v>8784000</v>
      </c>
      <c r="W25" s="63">
        <v>39734000</v>
      </c>
      <c r="X25" s="32">
        <v>8108000</v>
      </c>
      <c r="Y25" s="32">
        <v>7882000</v>
      </c>
      <c r="Z25" s="32">
        <v>7725000</v>
      </c>
      <c r="AA25" s="32">
        <v>7355000</v>
      </c>
      <c r="AB25" s="63">
        <v>31070000</v>
      </c>
      <c r="AC25" s="32">
        <v>6826000</v>
      </c>
      <c r="AD25" s="32">
        <v>6440000</v>
      </c>
      <c r="AE25" s="32">
        <v>6216000</v>
      </c>
      <c r="AF25" s="32">
        <v>6084000</v>
      </c>
      <c r="AG25" s="63">
        <v>25566000</v>
      </c>
      <c r="AH25" s="32">
        <v>5472000</v>
      </c>
      <c r="AI25" s="32">
        <v>5110000</v>
      </c>
      <c r="AJ25" s="32">
        <v>5037000</v>
      </c>
      <c r="AK25" s="32">
        <v>5203000</v>
      </c>
      <c r="AL25" s="63">
        <v>20822000</v>
      </c>
      <c r="AN25" s="34"/>
      <c r="AO25" s="34"/>
    </row>
    <row r="26" spans="2:41" s="16" customFormat="1" ht="14.4" thickBot="1" x14ac:dyDescent="0.35">
      <c r="B26" s="23" t="s">
        <v>33</v>
      </c>
      <c r="C26" s="79"/>
      <c r="D26" s="66">
        <v>381546000</v>
      </c>
      <c r="E26" s="66">
        <v>361558000</v>
      </c>
      <c r="F26" s="66">
        <v>376378000</v>
      </c>
      <c r="G26" s="66">
        <v>391460000</v>
      </c>
      <c r="H26" s="67">
        <v>1510942000</v>
      </c>
      <c r="I26" s="66">
        <v>383333000</v>
      </c>
      <c r="J26" s="66">
        <v>367921000</v>
      </c>
      <c r="K26" s="66">
        <v>367863000</v>
      </c>
      <c r="L26" s="66">
        <v>362512000</v>
      </c>
      <c r="M26" s="67">
        <v>1481629000</v>
      </c>
      <c r="N26" s="66">
        <v>373474000</v>
      </c>
      <c r="O26" s="66">
        <v>352594000</v>
      </c>
      <c r="P26" s="32">
        <v>347546000</v>
      </c>
      <c r="Q26" s="66">
        <v>345012000</v>
      </c>
      <c r="R26" s="67">
        <v>1418626000</v>
      </c>
      <c r="S26" s="66">
        <v>349586000</v>
      </c>
      <c r="T26" s="66">
        <v>325532000</v>
      </c>
      <c r="U26" s="66">
        <v>316039000</v>
      </c>
      <c r="V26" s="66">
        <v>308205000</v>
      </c>
      <c r="W26" s="67">
        <v>1299362000</v>
      </c>
      <c r="X26" s="66">
        <v>312958000</v>
      </c>
      <c r="Y26" s="66">
        <v>285842000</v>
      </c>
      <c r="Z26" s="66">
        <v>285029000</v>
      </c>
      <c r="AA26" s="66">
        <v>298945000</v>
      </c>
      <c r="AB26" s="67">
        <v>1182775000</v>
      </c>
      <c r="AC26" s="66">
        <v>303035000</v>
      </c>
      <c r="AD26" s="66">
        <v>270503000</v>
      </c>
      <c r="AE26" s="66">
        <v>268512000</v>
      </c>
      <c r="AF26" s="66">
        <v>278306000</v>
      </c>
      <c r="AG26" s="67">
        <v>1120356000</v>
      </c>
      <c r="AH26" s="66">
        <v>263530000</v>
      </c>
      <c r="AI26" s="66">
        <v>245957000</v>
      </c>
      <c r="AJ26" s="66">
        <v>252633000</v>
      </c>
      <c r="AK26" s="66">
        <v>242853000</v>
      </c>
      <c r="AL26" s="67">
        <v>1004973000</v>
      </c>
      <c r="AN26" s="34"/>
      <c r="AO26" s="34"/>
    </row>
    <row r="27" spans="2:41" s="16" customFormat="1" x14ac:dyDescent="0.3">
      <c r="B27" s="23"/>
      <c r="C27" s="53"/>
      <c r="D27" s="53"/>
      <c r="E27" s="53"/>
      <c r="F27" s="53"/>
      <c r="G27" s="53"/>
      <c r="H27" s="63"/>
      <c r="I27" s="53"/>
      <c r="J27" s="53"/>
      <c r="K27" s="53"/>
      <c r="L27" s="53"/>
      <c r="M27" s="63"/>
      <c r="N27" s="53"/>
      <c r="O27" s="53"/>
      <c r="Q27" s="53"/>
      <c r="R27" s="63"/>
      <c r="V27" s="29"/>
      <c r="W27" s="63"/>
      <c r="AB27" s="63"/>
      <c r="AG27" s="63"/>
      <c r="AL27" s="63"/>
    </row>
    <row r="28" spans="2:41" s="16" customFormat="1" ht="15.6" thickBot="1" x14ac:dyDescent="0.35">
      <c r="B28" s="23" t="s">
        <v>64</v>
      </c>
      <c r="C28" s="79"/>
      <c r="D28" s="80">
        <v>92893000</v>
      </c>
      <c r="E28" s="80">
        <v>92533000</v>
      </c>
      <c r="F28" s="80">
        <v>69762000</v>
      </c>
      <c r="G28" s="80">
        <v>56113000</v>
      </c>
      <c r="H28" s="55">
        <v>311301000</v>
      </c>
      <c r="I28" s="80">
        <v>73462000</v>
      </c>
      <c r="J28" s="80">
        <v>64570000</v>
      </c>
      <c r="K28" s="80">
        <v>56754000</v>
      </c>
      <c r="L28" s="80">
        <v>70018000</v>
      </c>
      <c r="M28" s="132">
        <v>264804000</v>
      </c>
      <c r="N28" s="80">
        <v>67666000</v>
      </c>
      <c r="O28" s="80">
        <v>69016000</v>
      </c>
      <c r="P28" s="80">
        <v>61365624.14012289</v>
      </c>
      <c r="Q28" s="80">
        <v>62864000</v>
      </c>
      <c r="R28" s="132">
        <v>260912000</v>
      </c>
      <c r="S28" s="80">
        <v>62303000</v>
      </c>
      <c r="T28" s="80">
        <v>57597000</v>
      </c>
      <c r="U28" s="80">
        <v>27032000</v>
      </c>
      <c r="V28" s="80">
        <v>21385000</v>
      </c>
      <c r="W28" s="132">
        <v>168317000</v>
      </c>
      <c r="X28" s="80">
        <v>24996000</v>
      </c>
      <c r="Y28" s="80">
        <v>32164000</v>
      </c>
      <c r="Z28" s="80">
        <v>24750000</v>
      </c>
      <c r="AA28" s="80">
        <v>11527000</v>
      </c>
      <c r="AB28" s="132">
        <v>93437000</v>
      </c>
      <c r="AC28" s="80">
        <v>33206000</v>
      </c>
      <c r="AD28" s="80">
        <v>54716000</v>
      </c>
      <c r="AE28" s="80">
        <v>45259000</v>
      </c>
      <c r="AF28" s="80">
        <v>46272000</v>
      </c>
      <c r="AG28" s="132">
        <v>179453000</v>
      </c>
      <c r="AH28" s="80">
        <v>61110000</v>
      </c>
      <c r="AI28" s="80">
        <v>67914000</v>
      </c>
      <c r="AJ28" s="80">
        <v>54248000</v>
      </c>
      <c r="AK28" s="80">
        <v>66908000</v>
      </c>
      <c r="AL28" s="132">
        <v>250180000</v>
      </c>
      <c r="AN28" s="34"/>
      <c r="AO28" s="34"/>
    </row>
    <row r="29" spans="2:41" ht="14.4" thickBot="1" x14ac:dyDescent="0.35">
      <c r="B29" s="69" t="s">
        <v>27</v>
      </c>
      <c r="C29" s="70"/>
      <c r="D29" s="71">
        <v>0.13800075467886039</v>
      </c>
      <c r="E29" s="71">
        <v>0.14784061914340538</v>
      </c>
      <c r="F29" s="71">
        <v>0.11371315960625339</v>
      </c>
      <c r="G29" s="71">
        <v>9.1220181487731214E-2</v>
      </c>
      <c r="H29" s="133">
        <v>0.12315778229666964</v>
      </c>
      <c r="I29" s="71">
        <v>0.11542008719902588</v>
      </c>
      <c r="J29" s="71">
        <v>0.10869400541702508</v>
      </c>
      <c r="K29" s="71">
        <v>9.7245449062397196E-2</v>
      </c>
      <c r="L29" s="71">
        <v>0.11659658792869454</v>
      </c>
      <c r="M29" s="133">
        <v>0.10966517425441853</v>
      </c>
      <c r="N29" s="71">
        <v>0.10754239887603842</v>
      </c>
      <c r="O29" s="71">
        <v>0.11628722013290738</v>
      </c>
      <c r="P29" s="71">
        <v>0.10665685980185678</v>
      </c>
      <c r="Q29" s="71">
        <v>0.1095634472469709</v>
      </c>
      <c r="R29" s="133">
        <v>0.11000483594264833</v>
      </c>
      <c r="S29" s="71">
        <v>0.10661658381319894</v>
      </c>
      <c r="T29" s="71">
        <v>0.10854824240688112</v>
      </c>
      <c r="U29" s="71">
        <v>5.6105685910274906E-2</v>
      </c>
      <c r="V29" s="71">
        <v>4.5216865457359555E-2</v>
      </c>
      <c r="W29" s="133">
        <v>8.1323364215052721E-2</v>
      </c>
      <c r="X29" s="71">
        <v>5.0918824442502432E-2</v>
      </c>
      <c r="Y29" s="71">
        <v>7.0376894042995464E-2</v>
      </c>
      <c r="Z29" s="71">
        <v>5.5896721270747553E-2</v>
      </c>
      <c r="AA29" s="71">
        <v>2.5918805580851519E-2</v>
      </c>
      <c r="AB29" s="133">
        <v>5.0907638679279207E-2</v>
      </c>
      <c r="AC29" s="71">
        <v>6.8886256563238393E-2</v>
      </c>
      <c r="AD29" s="71">
        <v>0.12006495216360924</v>
      </c>
      <c r="AE29" s="71">
        <v>0.10028139679163343</v>
      </c>
      <c r="AF29" s="71">
        <v>9.9161864513930706E-2</v>
      </c>
      <c r="AG29" s="133">
        <v>9.6703044437930027E-2</v>
      </c>
      <c r="AH29" s="71">
        <v>0.12901402152061883</v>
      </c>
      <c r="AI29" s="71">
        <v>0.15055331902743541</v>
      </c>
      <c r="AJ29" s="71">
        <v>0.124</v>
      </c>
      <c r="AK29" s="71">
        <v>0.15246698083110774</v>
      </c>
      <c r="AL29" s="133">
        <v>0.1389513720184439</v>
      </c>
    </row>
    <row r="30" spans="2:41" s="64" customFormat="1" ht="14.4" x14ac:dyDescent="0.3">
      <c r="V30" s="75"/>
      <c r="AI30" s="134"/>
      <c r="AK30"/>
    </row>
    <row r="31" spans="2:41" s="64" customFormat="1" ht="15" x14ac:dyDescent="0.3">
      <c r="B31" s="123" t="s">
        <v>50</v>
      </c>
      <c r="V31" s="75"/>
    </row>
    <row r="32" spans="2:41" x14ac:dyDescent="0.3">
      <c r="B32" s="123" t="s">
        <v>51</v>
      </c>
    </row>
    <row r="33" spans="2:2" ht="15" x14ac:dyDescent="0.3">
      <c r="B33" s="135" t="s">
        <v>65</v>
      </c>
    </row>
    <row r="34" spans="2:2" ht="15" x14ac:dyDescent="0.3">
      <c r="B34" s="135" t="s">
        <v>66</v>
      </c>
    </row>
    <row r="35" spans="2:2" ht="15" x14ac:dyDescent="0.3">
      <c r="B35" s="135" t="s">
        <v>67</v>
      </c>
    </row>
    <row r="36" spans="2:2" ht="15" x14ac:dyDescent="0.3">
      <c r="B36" s="135" t="s">
        <v>68</v>
      </c>
    </row>
    <row r="37" spans="2:2" ht="15" x14ac:dyDescent="0.3">
      <c r="B37" s="135" t="s">
        <v>69</v>
      </c>
    </row>
    <row r="38" spans="2:2" ht="15" x14ac:dyDescent="0.3">
      <c r="B38" s="135" t="s">
        <v>70</v>
      </c>
    </row>
    <row r="39" spans="2:2" ht="15" x14ac:dyDescent="0.3">
      <c r="B39" s="135" t="s">
        <v>71</v>
      </c>
    </row>
    <row r="40" spans="2:2" ht="15" x14ac:dyDescent="0.3">
      <c r="B40" s="135" t="s">
        <v>115</v>
      </c>
    </row>
  </sheetData>
  <mergeCells count="3">
    <mergeCell ref="X4:AA4"/>
    <mergeCell ref="AC4:AF4"/>
    <mergeCell ref="AH4:AK4"/>
  </mergeCells>
  <pageMargins left="0.7" right="0.7" top="0.75" bottom="0.75" header="0.3" footer="0.3"/>
  <pageSetup scale="4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9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8" x14ac:dyDescent="0.3"/>
  <cols>
    <col min="1" max="1" width="2.6640625" style="68" customWidth="1"/>
    <col min="2" max="2" width="38.109375" style="64" customWidth="1"/>
    <col min="3" max="3" width="0.88671875" style="64" customWidth="1"/>
    <col min="4" max="7" width="12.6640625" style="64" hidden="1" customWidth="1"/>
    <col min="8" max="8" width="13.33203125" style="64" hidden="1" customWidth="1"/>
    <col min="9" max="12" width="12.6640625" style="64" hidden="1" customWidth="1"/>
    <col min="13" max="13" width="13.33203125" style="64" hidden="1" customWidth="1"/>
    <col min="14" max="15" width="12.6640625" style="64" hidden="1" customWidth="1"/>
    <col min="16" max="16" width="12.88671875" style="68" hidden="1" customWidth="1"/>
    <col min="17" max="17" width="11.5546875" style="68" hidden="1" customWidth="1"/>
    <col min="18" max="21" width="12.5546875" style="68" customWidth="1"/>
    <col min="22" max="22" width="12.6640625" style="68" customWidth="1"/>
    <col min="23" max="23" width="12.5546875" style="68" customWidth="1"/>
    <col min="24" max="24" width="12.5546875" style="68" bestFit="1" customWidth="1"/>
    <col min="25" max="29" width="12.5546875" style="68" customWidth="1"/>
    <col min="30" max="30" width="12.6640625" style="68" customWidth="1"/>
    <col min="31" max="35" width="12.88671875" style="68" customWidth="1"/>
    <col min="36" max="38" width="13.109375" style="68" customWidth="1"/>
    <col min="39" max="16384" width="9.109375" style="68"/>
  </cols>
  <sheetData>
    <row r="1" spans="2:41" s="3" customFormat="1" ht="28.8" x14ac:dyDescent="0.5500000000000000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41" s="3" customFormat="1" ht="21" x14ac:dyDescent="0.4">
      <c r="B2" s="5" t="s">
        <v>1</v>
      </c>
      <c r="C2" s="6"/>
      <c r="D2" s="6"/>
      <c r="E2" s="6"/>
      <c r="F2" s="6"/>
      <c r="G2" s="6"/>
      <c r="H2" s="6"/>
      <c r="I2" s="6"/>
      <c r="J2" s="6"/>
      <c r="K2" s="2"/>
      <c r="L2" s="6"/>
      <c r="M2" s="6"/>
      <c r="N2" s="6"/>
      <c r="O2" s="6"/>
    </row>
    <row r="3" spans="2:41" s="3" customFormat="1" ht="18.600000000000001" thickBot="1" x14ac:dyDescent="0.4"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41" s="16" customFormat="1" ht="16.2" thickTop="1" x14ac:dyDescent="0.3">
      <c r="B4" s="10" t="s">
        <v>72</v>
      </c>
      <c r="C4" s="11"/>
      <c r="D4" s="12" t="s">
        <v>4</v>
      </c>
      <c r="E4" s="13"/>
      <c r="F4" s="14"/>
      <c r="G4" s="13"/>
      <c r="H4" s="15" t="s">
        <v>5</v>
      </c>
      <c r="I4" s="12" t="s">
        <v>4</v>
      </c>
      <c r="J4" s="13"/>
      <c r="K4" s="14"/>
      <c r="L4" s="13"/>
      <c r="M4" s="15" t="s">
        <v>5</v>
      </c>
      <c r="N4" s="12" t="s">
        <v>4</v>
      </c>
      <c r="O4" s="12"/>
      <c r="P4" s="12"/>
      <c r="Q4" s="12"/>
      <c r="R4" s="15" t="s">
        <v>5</v>
      </c>
      <c r="S4" s="12" t="s">
        <v>4</v>
      </c>
      <c r="T4" s="12"/>
      <c r="U4" s="12"/>
      <c r="V4" s="12"/>
      <c r="W4" s="15" t="s">
        <v>5</v>
      </c>
      <c r="X4" s="150" t="s">
        <v>4</v>
      </c>
      <c r="Y4" s="151"/>
      <c r="Z4" s="151"/>
      <c r="AA4" s="152"/>
      <c r="AB4" s="15" t="s">
        <v>5</v>
      </c>
      <c r="AC4" s="153" t="s">
        <v>4</v>
      </c>
      <c r="AD4" s="154"/>
      <c r="AE4" s="154"/>
      <c r="AF4" s="154"/>
      <c r="AG4" s="15" t="s">
        <v>5</v>
      </c>
      <c r="AH4" s="156" t="s">
        <v>4</v>
      </c>
      <c r="AI4" s="157"/>
      <c r="AJ4" s="157"/>
      <c r="AK4" s="157"/>
      <c r="AL4" s="15"/>
    </row>
    <row r="5" spans="2:41" s="16" customFormat="1" x14ac:dyDescent="0.3">
      <c r="B5" s="17" t="s">
        <v>6</v>
      </c>
      <c r="C5" s="11"/>
      <c r="D5" s="18">
        <v>41364</v>
      </c>
      <c r="E5" s="19">
        <v>41455</v>
      </c>
      <c r="F5" s="19">
        <v>41547</v>
      </c>
      <c r="G5" s="19">
        <v>41639</v>
      </c>
      <c r="H5" s="20">
        <v>2013</v>
      </c>
      <c r="I5" s="18">
        <v>41729</v>
      </c>
      <c r="J5" s="19">
        <v>41820</v>
      </c>
      <c r="K5" s="19">
        <v>41912</v>
      </c>
      <c r="L5" s="19">
        <v>42004</v>
      </c>
      <c r="M5" s="20">
        <v>2014</v>
      </c>
      <c r="N5" s="21">
        <v>42094</v>
      </c>
      <c r="O5" s="21">
        <v>42185</v>
      </c>
      <c r="P5" s="21">
        <v>42277</v>
      </c>
      <c r="Q5" s="21">
        <v>42369</v>
      </c>
      <c r="R5" s="20">
        <v>2015</v>
      </c>
      <c r="S5" s="21">
        <v>42460</v>
      </c>
      <c r="T5" s="21">
        <v>42551</v>
      </c>
      <c r="U5" s="21">
        <v>42643</v>
      </c>
      <c r="V5" s="21">
        <v>42735</v>
      </c>
      <c r="W5" s="20">
        <v>2016</v>
      </c>
      <c r="X5" s="22">
        <v>42825</v>
      </c>
      <c r="Y5" s="22">
        <v>42916</v>
      </c>
      <c r="Z5" s="22">
        <v>43008</v>
      </c>
      <c r="AA5" s="22">
        <v>43100</v>
      </c>
      <c r="AB5" s="20">
        <v>2017</v>
      </c>
      <c r="AC5" s="22">
        <v>43190</v>
      </c>
      <c r="AD5" s="22">
        <v>43281</v>
      </c>
      <c r="AE5" s="22" t="s">
        <v>7</v>
      </c>
      <c r="AF5" s="22">
        <v>43465</v>
      </c>
      <c r="AG5" s="20">
        <v>2018</v>
      </c>
      <c r="AH5" s="22">
        <v>43555</v>
      </c>
      <c r="AI5" s="22">
        <v>43646</v>
      </c>
      <c r="AJ5" s="22">
        <v>43738</v>
      </c>
      <c r="AK5" s="22">
        <v>43830</v>
      </c>
      <c r="AL5" s="20">
        <v>2019</v>
      </c>
    </row>
    <row r="6" spans="2:41" s="16" customFormat="1" x14ac:dyDescent="0.3">
      <c r="B6" s="23" t="s">
        <v>10</v>
      </c>
      <c r="C6" s="24"/>
      <c r="D6" s="25"/>
      <c r="E6" s="26"/>
      <c r="F6" s="27"/>
      <c r="G6" s="26"/>
      <c r="H6" s="28"/>
      <c r="I6" s="25"/>
      <c r="J6" s="26"/>
      <c r="K6" s="27"/>
      <c r="L6" s="26"/>
      <c r="M6" s="28"/>
      <c r="N6" s="26"/>
      <c r="O6" s="26"/>
      <c r="R6" s="28"/>
      <c r="W6" s="28"/>
      <c r="AB6" s="28"/>
      <c r="AG6" s="28"/>
      <c r="AL6" s="28"/>
    </row>
    <row r="7" spans="2:41" s="34" customFormat="1" x14ac:dyDescent="0.3">
      <c r="B7" s="30" t="s">
        <v>11</v>
      </c>
      <c r="C7" s="31"/>
      <c r="D7" s="32">
        <v>91584000</v>
      </c>
      <c r="E7" s="32">
        <v>96165000</v>
      </c>
      <c r="F7" s="32">
        <v>103624000</v>
      </c>
      <c r="G7" s="32">
        <v>112677000</v>
      </c>
      <c r="H7" s="33">
        <v>404050000</v>
      </c>
      <c r="I7" s="32">
        <v>123294000</v>
      </c>
      <c r="J7" s="32">
        <v>125517000</v>
      </c>
      <c r="K7" s="32">
        <v>130131000</v>
      </c>
      <c r="L7" s="32">
        <v>141305000</v>
      </c>
      <c r="M7" s="33">
        <v>520247000</v>
      </c>
      <c r="N7" s="32">
        <v>155299667.09999999</v>
      </c>
      <c r="O7" s="32">
        <v>155715000</v>
      </c>
      <c r="P7" s="32">
        <v>154430000</v>
      </c>
      <c r="Q7" s="32">
        <v>156835000</v>
      </c>
      <c r="R7" s="33">
        <v>622279667.10000002</v>
      </c>
      <c r="S7" s="32">
        <v>159322000</v>
      </c>
      <c r="T7" s="32">
        <v>155708000</v>
      </c>
      <c r="U7" s="32">
        <v>152919000</v>
      </c>
      <c r="V7" s="32">
        <v>155807000</v>
      </c>
      <c r="W7" s="33">
        <v>623756000</v>
      </c>
      <c r="X7" s="32">
        <v>166584000</v>
      </c>
      <c r="Y7" s="32">
        <v>157885000</v>
      </c>
      <c r="Z7" s="32">
        <v>144963000</v>
      </c>
      <c r="AA7" s="32">
        <v>139907000</v>
      </c>
      <c r="AB7" s="33">
        <v>609339000</v>
      </c>
      <c r="AC7" s="32">
        <v>140824000</v>
      </c>
      <c r="AD7" s="32">
        <v>140799000</v>
      </c>
      <c r="AE7" s="32">
        <v>137061000</v>
      </c>
      <c r="AF7" s="32">
        <v>138908000</v>
      </c>
      <c r="AG7" s="33">
        <v>557592000</v>
      </c>
      <c r="AH7" s="32">
        <v>143193000</v>
      </c>
      <c r="AI7" s="32">
        <v>139104000</v>
      </c>
      <c r="AJ7" s="32">
        <v>148711000</v>
      </c>
      <c r="AK7" s="32">
        <v>156494002</v>
      </c>
      <c r="AL7" s="33">
        <v>587502000</v>
      </c>
    </row>
    <row r="8" spans="2:41" s="16" customFormat="1" x14ac:dyDescent="0.3">
      <c r="B8" s="30" t="s">
        <v>12</v>
      </c>
      <c r="C8" s="35"/>
      <c r="D8" s="32">
        <v>32607000</v>
      </c>
      <c r="E8" s="32">
        <v>18293000</v>
      </c>
      <c r="F8" s="32">
        <v>17054000</v>
      </c>
      <c r="G8" s="32">
        <v>17102000</v>
      </c>
      <c r="H8" s="33">
        <v>85056000</v>
      </c>
      <c r="I8" s="32">
        <v>45917000</v>
      </c>
      <c r="J8" s="32">
        <v>25637000</v>
      </c>
      <c r="K8" s="32">
        <v>25183000</v>
      </c>
      <c r="L8" s="32">
        <v>28518000</v>
      </c>
      <c r="M8" s="33">
        <v>125255000</v>
      </c>
      <c r="N8" s="32">
        <v>68894980.179999992</v>
      </c>
      <c r="O8" s="32">
        <v>44727000</v>
      </c>
      <c r="P8" s="32">
        <v>42178000</v>
      </c>
      <c r="Q8" s="32">
        <v>40033000</v>
      </c>
      <c r="R8" s="33">
        <v>195832980.18000001</v>
      </c>
      <c r="S8" s="32">
        <v>70824000</v>
      </c>
      <c r="T8" s="32">
        <v>43593000</v>
      </c>
      <c r="U8" s="32">
        <v>41328000</v>
      </c>
      <c r="V8" s="32">
        <v>37584000</v>
      </c>
      <c r="W8" s="33">
        <v>193329000</v>
      </c>
      <c r="X8" s="32">
        <v>67674000</v>
      </c>
      <c r="Y8" s="32">
        <v>45232000</v>
      </c>
      <c r="Z8" s="32">
        <v>39148000</v>
      </c>
      <c r="AA8" s="32">
        <v>35827000</v>
      </c>
      <c r="AB8" s="33">
        <v>187881000</v>
      </c>
      <c r="AC8" s="32">
        <v>56006000</v>
      </c>
      <c r="AD8" s="32">
        <v>38077000</v>
      </c>
      <c r="AE8" s="32">
        <v>36264000</v>
      </c>
      <c r="AF8" s="32">
        <v>34085000</v>
      </c>
      <c r="AG8" s="33">
        <v>164432000</v>
      </c>
      <c r="AH8" s="32">
        <v>53156000</v>
      </c>
      <c r="AI8" s="32">
        <v>37140000</v>
      </c>
      <c r="AJ8" s="32">
        <v>35667000</v>
      </c>
      <c r="AK8" s="32">
        <v>35272002</v>
      </c>
      <c r="AL8" s="33">
        <v>161235000</v>
      </c>
      <c r="AN8" s="34"/>
      <c r="AO8" s="34"/>
    </row>
    <row r="9" spans="2:41" s="16" customFormat="1" x14ac:dyDescent="0.3">
      <c r="B9" s="30" t="s">
        <v>13</v>
      </c>
      <c r="C9" s="35"/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2">
        <v>0</v>
      </c>
      <c r="O9" s="32">
        <v>0</v>
      </c>
      <c r="P9" s="32">
        <v>0</v>
      </c>
      <c r="Q9" s="32">
        <v>0</v>
      </c>
      <c r="R9" s="33">
        <v>0</v>
      </c>
      <c r="S9" s="32">
        <v>0</v>
      </c>
      <c r="T9" s="32">
        <v>0</v>
      </c>
      <c r="U9" s="32">
        <v>0</v>
      </c>
      <c r="V9" s="32">
        <v>0</v>
      </c>
      <c r="W9" s="33">
        <v>0</v>
      </c>
      <c r="X9" s="32">
        <v>0</v>
      </c>
      <c r="Y9" s="32">
        <v>0</v>
      </c>
      <c r="Z9" s="32">
        <v>0</v>
      </c>
      <c r="AA9" s="32">
        <v>0</v>
      </c>
      <c r="AB9" s="33">
        <v>0</v>
      </c>
      <c r="AC9" s="32">
        <v>0</v>
      </c>
      <c r="AD9" s="32">
        <v>0</v>
      </c>
      <c r="AE9" s="32">
        <v>0</v>
      </c>
      <c r="AF9" s="32">
        <v>0</v>
      </c>
      <c r="AG9" s="33">
        <v>0</v>
      </c>
      <c r="AH9" s="32">
        <v>0</v>
      </c>
      <c r="AI9" s="32">
        <v>0</v>
      </c>
      <c r="AJ9" s="32">
        <v>0</v>
      </c>
      <c r="AK9" s="32">
        <v>0</v>
      </c>
      <c r="AL9" s="33">
        <v>0</v>
      </c>
      <c r="AN9" s="34"/>
      <c r="AO9" s="34"/>
    </row>
    <row r="10" spans="2:41" s="16" customFormat="1" x14ac:dyDescent="0.3">
      <c r="B10" s="30" t="s">
        <v>14</v>
      </c>
      <c r="C10" s="36"/>
      <c r="D10" s="32">
        <v>41000</v>
      </c>
      <c r="E10" s="32">
        <v>289000</v>
      </c>
      <c r="F10" s="32">
        <v>5000</v>
      </c>
      <c r="G10" s="32">
        <v>-16000</v>
      </c>
      <c r="H10" s="33">
        <v>319000</v>
      </c>
      <c r="I10" s="32">
        <v>23000</v>
      </c>
      <c r="J10" s="32">
        <v>-1000</v>
      </c>
      <c r="K10" s="32">
        <v>-36000</v>
      </c>
      <c r="L10" s="32">
        <v>-45000</v>
      </c>
      <c r="M10" s="33">
        <v>-59000</v>
      </c>
      <c r="N10" s="32">
        <v>82319.009999999995</v>
      </c>
      <c r="O10" s="32">
        <v>22000</v>
      </c>
      <c r="P10" s="32">
        <v>44000</v>
      </c>
      <c r="Q10" s="32">
        <v>64000</v>
      </c>
      <c r="R10" s="33">
        <v>212319.01</v>
      </c>
      <c r="S10" s="32">
        <v>250000</v>
      </c>
      <c r="T10" s="32">
        <v>215000</v>
      </c>
      <c r="U10" s="32">
        <v>151000</v>
      </c>
      <c r="V10" s="32">
        <v>113000</v>
      </c>
      <c r="W10" s="33">
        <v>729000</v>
      </c>
      <c r="X10" s="32">
        <v>288000</v>
      </c>
      <c r="Y10" s="32">
        <v>204000</v>
      </c>
      <c r="Z10" s="32">
        <v>182000</v>
      </c>
      <c r="AA10" s="32">
        <v>93000</v>
      </c>
      <c r="AB10" s="33">
        <v>767000</v>
      </c>
      <c r="AC10" s="32">
        <v>156000</v>
      </c>
      <c r="AD10" s="32">
        <v>135000</v>
      </c>
      <c r="AE10" s="32">
        <v>113000</v>
      </c>
      <c r="AF10" s="32">
        <v>134000</v>
      </c>
      <c r="AG10" s="33">
        <v>538000</v>
      </c>
      <c r="AH10" s="32">
        <v>173000</v>
      </c>
      <c r="AI10" s="32">
        <v>145000</v>
      </c>
      <c r="AJ10" s="32">
        <v>108000</v>
      </c>
      <c r="AK10" s="32">
        <v>97000</v>
      </c>
      <c r="AL10" s="33">
        <v>523000</v>
      </c>
      <c r="AN10" s="34"/>
      <c r="AO10" s="34"/>
    </row>
    <row r="11" spans="2:41" s="16" customFormat="1" ht="14.4" thickBot="1" x14ac:dyDescent="0.35">
      <c r="B11" s="37" t="s">
        <v>19</v>
      </c>
      <c r="C11" s="38"/>
      <c r="D11" s="54">
        <v>124232000</v>
      </c>
      <c r="E11" s="54">
        <v>114747000</v>
      </c>
      <c r="F11" s="54">
        <v>120683000</v>
      </c>
      <c r="G11" s="54">
        <v>129763000</v>
      </c>
      <c r="H11" s="55">
        <v>489425000</v>
      </c>
      <c r="I11" s="54">
        <v>169234000</v>
      </c>
      <c r="J11" s="54">
        <v>151153000</v>
      </c>
      <c r="K11" s="54">
        <v>155278000</v>
      </c>
      <c r="L11" s="54">
        <v>169778000</v>
      </c>
      <c r="M11" s="55">
        <v>645443000</v>
      </c>
      <c r="N11" s="54">
        <v>224276966.28999996</v>
      </c>
      <c r="O11" s="54">
        <v>200464000</v>
      </c>
      <c r="P11" s="54">
        <v>196652000</v>
      </c>
      <c r="Q11" s="54">
        <v>196932000</v>
      </c>
      <c r="R11" s="55">
        <v>818324966.28999996</v>
      </c>
      <c r="S11" s="54">
        <v>230396000</v>
      </c>
      <c r="T11" s="54">
        <v>199516000</v>
      </c>
      <c r="U11" s="54">
        <v>194398000</v>
      </c>
      <c r="V11" s="54">
        <v>193504000</v>
      </c>
      <c r="W11" s="55">
        <v>817814000</v>
      </c>
      <c r="X11" s="54">
        <v>234546000</v>
      </c>
      <c r="Y11" s="54">
        <v>203321000</v>
      </c>
      <c r="Z11" s="54">
        <v>184293000</v>
      </c>
      <c r="AA11" s="54">
        <v>175827000</v>
      </c>
      <c r="AB11" s="55">
        <v>797987000</v>
      </c>
      <c r="AC11" s="54">
        <v>196986000</v>
      </c>
      <c r="AD11" s="54">
        <v>179011000</v>
      </c>
      <c r="AE11" s="54">
        <v>173438000</v>
      </c>
      <c r="AF11" s="54">
        <v>173127000</v>
      </c>
      <c r="AG11" s="55">
        <v>722562000</v>
      </c>
      <c r="AH11" s="54">
        <v>196522000</v>
      </c>
      <c r="AI11" s="54">
        <v>176389000</v>
      </c>
      <c r="AJ11" s="54">
        <v>184486000</v>
      </c>
      <c r="AK11" s="54">
        <v>191863004.00000003</v>
      </c>
      <c r="AL11" s="55">
        <v>749260006</v>
      </c>
      <c r="AN11" s="34"/>
      <c r="AO11" s="34"/>
    </row>
    <row r="12" spans="2:41" s="16" customFormat="1" x14ac:dyDescent="0.3">
      <c r="B12" s="23" t="s">
        <v>20</v>
      </c>
      <c r="D12" s="56">
        <v>0.45736361948970328</v>
      </c>
      <c r="E12" s="56">
        <v>0.53659701426412898</v>
      </c>
      <c r="F12" s="56">
        <v>0.48305757243702141</v>
      </c>
      <c r="G12" s="56">
        <v>0.40961877996096874</v>
      </c>
      <c r="H12" s="57">
        <v>0.4682005670029048</v>
      </c>
      <c r="I12" s="58">
        <v>0.36224161246699715</v>
      </c>
      <c r="J12" s="58">
        <v>0.31727191124822429</v>
      </c>
      <c r="K12" s="58">
        <v>0.28666009297084094</v>
      </c>
      <c r="L12" s="58">
        <v>0.30836987430931773</v>
      </c>
      <c r="M12" s="59">
        <v>0.31877815804260101</v>
      </c>
      <c r="N12" s="58">
        <v>0.32524768243969859</v>
      </c>
      <c r="O12" s="58">
        <v>0.3262323605882782</v>
      </c>
      <c r="P12" s="58">
        <v>0.2664511392470279</v>
      </c>
      <c r="Q12" s="58">
        <v>0.15993827233210434</v>
      </c>
      <c r="R12" s="59">
        <v>0.26785009100726165</v>
      </c>
      <c r="S12" s="58">
        <v>2.7283380060027396E-2</v>
      </c>
      <c r="T12" s="58">
        <v>-4.7290286535238701E-3</v>
      </c>
      <c r="U12" s="58">
        <v>-1.1461871732807216E-2</v>
      </c>
      <c r="V12" s="58">
        <v>-1.7407023744236638E-2</v>
      </c>
      <c r="W12" s="59">
        <v>-6.2440510927641579E-4</v>
      </c>
      <c r="X12" s="58">
        <v>1.8012465494192664E-2</v>
      </c>
      <c r="Y12" s="58">
        <v>1.9071152188295581E-2</v>
      </c>
      <c r="Z12" s="58">
        <v>-5.1980987458718708E-2</v>
      </c>
      <c r="AA12" s="58">
        <v>-9.1352116752108525E-2</v>
      </c>
      <c r="AB12" s="59">
        <v>-2.4243898979474543E-2</v>
      </c>
      <c r="AC12" s="58">
        <v>-0.16013916246706406</v>
      </c>
      <c r="AD12" s="58">
        <v>-0.1195646293299758</v>
      </c>
      <c r="AE12" s="58">
        <v>-5.8900772140016169E-2</v>
      </c>
      <c r="AF12" s="58">
        <v>-1.5356003344196284E-2</v>
      </c>
      <c r="AG12" s="59">
        <v>-9.4519083644219765E-2</v>
      </c>
      <c r="AH12" s="58">
        <v>-2.3554973449889838E-3</v>
      </c>
      <c r="AI12" s="58">
        <v>-1.4647144588880013E-2</v>
      </c>
      <c r="AJ12" s="58">
        <v>6.4000000000000001E-2</v>
      </c>
      <c r="AK12" s="58">
        <v>0.10822115556787801</v>
      </c>
      <c r="AL12" s="59">
        <v>3.6949086721969948E-2</v>
      </c>
    </row>
    <row r="13" spans="2:41" s="16" customFormat="1" ht="15" x14ac:dyDescent="0.3">
      <c r="B13" s="37" t="s">
        <v>63</v>
      </c>
      <c r="C13" s="46"/>
      <c r="D13" s="47">
        <v>0.33800000000000002</v>
      </c>
      <c r="E13" s="47">
        <v>0.32</v>
      </c>
      <c r="F13" s="47">
        <v>0.29299999999999998</v>
      </c>
      <c r="G13" s="47">
        <v>0.26400000000000001</v>
      </c>
      <c r="H13" s="48">
        <v>0.30099999999999999</v>
      </c>
      <c r="I13" s="47">
        <v>0.26100000000000001</v>
      </c>
      <c r="J13" s="47">
        <v>0.251</v>
      </c>
      <c r="K13" s="47">
        <v>0.25700000000000001</v>
      </c>
      <c r="L13" s="47">
        <v>0.28399999999999997</v>
      </c>
      <c r="M13" s="48">
        <v>0.255</v>
      </c>
      <c r="N13" s="47">
        <v>0.34110000000000001</v>
      </c>
      <c r="O13" s="47">
        <v>0.31609999999999999</v>
      </c>
      <c r="P13" s="47">
        <v>0.24510000000000001</v>
      </c>
      <c r="Q13" s="47">
        <v>0.13700000000000001</v>
      </c>
      <c r="R13" s="48">
        <v>0.25840000000000002</v>
      </c>
      <c r="S13" s="47">
        <v>5.5999999999999999E-3</v>
      </c>
      <c r="T13" s="47">
        <v>-7.1000000000000004E-3</v>
      </c>
      <c r="U13" s="47">
        <v>-3.3E-3</v>
      </c>
      <c r="V13" s="47">
        <v>1.7000000000000001E-2</v>
      </c>
      <c r="W13" s="48">
        <v>2.8999999999999998E-3</v>
      </c>
      <c r="X13" s="47">
        <v>2.87E-2</v>
      </c>
      <c r="Y13" s="47">
        <v>6.6900000000000001E-2</v>
      </c>
      <c r="Z13" s="47">
        <v>7.9200000000000007E-2</v>
      </c>
      <c r="AA13" s="47">
        <v>6.6799999999999998E-2</v>
      </c>
      <c r="AB13" s="48">
        <v>5.1999999999999998E-2</v>
      </c>
      <c r="AC13" s="47">
        <v>3.32E-2</v>
      </c>
      <c r="AD13" s="47">
        <v>3.6999999999999998E-2</v>
      </c>
      <c r="AE13" s="47">
        <v>6.6500000000000004E-2</v>
      </c>
      <c r="AF13" s="47">
        <v>9.6299999999999997E-2</v>
      </c>
      <c r="AG13" s="48">
        <v>5.8500000000000003E-2</v>
      </c>
      <c r="AH13" s="47">
        <v>0.10059999999999999</v>
      </c>
      <c r="AI13" s="47">
        <v>0.06</v>
      </c>
      <c r="AJ13" s="47">
        <v>6.2E-2</v>
      </c>
      <c r="AK13" s="47">
        <v>2.1299999999999999E-2</v>
      </c>
      <c r="AL13" s="48">
        <v>5.7500000000000002E-2</v>
      </c>
    </row>
    <row r="14" spans="2:41" s="16" customFormat="1" x14ac:dyDescent="0.3">
      <c r="B14" s="23" t="s">
        <v>21</v>
      </c>
      <c r="C14" s="53"/>
      <c r="D14" s="53"/>
      <c r="E14" s="53"/>
      <c r="F14" s="53"/>
      <c r="G14" s="53"/>
      <c r="H14" s="62"/>
      <c r="I14" s="53"/>
      <c r="J14" s="53"/>
      <c r="K14" s="53"/>
      <c r="L14" s="53"/>
      <c r="M14" s="62"/>
      <c r="N14" s="53"/>
      <c r="O14" s="53"/>
      <c r="R14" s="62"/>
      <c r="S14" s="53"/>
      <c r="T14" s="53"/>
      <c r="U14" s="53"/>
      <c r="W14" s="62"/>
      <c r="X14" s="53"/>
      <c r="Y14" s="53"/>
      <c r="Z14" s="53"/>
      <c r="AA14" s="53"/>
      <c r="AB14" s="62"/>
      <c r="AC14" s="53"/>
      <c r="AD14" s="53"/>
      <c r="AE14" s="53"/>
      <c r="AF14" s="53" t="s">
        <v>62</v>
      </c>
      <c r="AG14" s="62" t="s">
        <v>62</v>
      </c>
      <c r="AH14" s="53"/>
      <c r="AI14" s="53"/>
      <c r="AJ14" s="53"/>
      <c r="AK14" s="53"/>
      <c r="AL14" s="62"/>
    </row>
    <row r="15" spans="2:41" s="16" customFormat="1" x14ac:dyDescent="0.3">
      <c r="B15" s="30" t="s">
        <v>22</v>
      </c>
      <c r="C15" s="35"/>
      <c r="D15" s="32">
        <v>27665000</v>
      </c>
      <c r="E15" s="32">
        <v>29267000</v>
      </c>
      <c r="F15" s="32">
        <v>31360000</v>
      </c>
      <c r="G15" s="32">
        <v>34026000</v>
      </c>
      <c r="H15" s="63">
        <v>122318000</v>
      </c>
      <c r="I15" s="32">
        <v>36968000</v>
      </c>
      <c r="J15" s="32">
        <v>38312000</v>
      </c>
      <c r="K15" s="32">
        <v>39628000</v>
      </c>
      <c r="L15" s="32">
        <v>43517000</v>
      </c>
      <c r="M15" s="63">
        <v>158425000</v>
      </c>
      <c r="N15" s="32">
        <v>48081000</v>
      </c>
      <c r="O15" s="32">
        <v>48578000</v>
      </c>
      <c r="P15" s="32">
        <v>48202000</v>
      </c>
      <c r="Q15" s="32">
        <v>48697000</v>
      </c>
      <c r="R15" s="63">
        <v>193558000</v>
      </c>
      <c r="S15" s="32">
        <v>50019000</v>
      </c>
      <c r="T15" s="32">
        <v>48870000</v>
      </c>
      <c r="U15" s="32">
        <v>48090000</v>
      </c>
      <c r="V15" s="32">
        <v>49434000</v>
      </c>
      <c r="W15" s="63">
        <v>196413000</v>
      </c>
      <c r="X15" s="32">
        <v>52463000</v>
      </c>
      <c r="Y15" s="32">
        <v>50198000</v>
      </c>
      <c r="Z15" s="32">
        <v>46385000</v>
      </c>
      <c r="AA15" s="32">
        <v>44626000</v>
      </c>
      <c r="AB15" s="63">
        <v>193672000</v>
      </c>
      <c r="AC15" s="32">
        <v>48270000</v>
      </c>
      <c r="AD15" s="32">
        <v>49651000</v>
      </c>
      <c r="AE15" s="32">
        <v>49308000</v>
      </c>
      <c r="AF15" s="32">
        <v>50222000</v>
      </c>
      <c r="AG15" s="63">
        <v>197451000</v>
      </c>
      <c r="AH15" s="32">
        <v>51409000</v>
      </c>
      <c r="AI15" s="32">
        <v>52978000</v>
      </c>
      <c r="AJ15" s="32">
        <v>62031000</v>
      </c>
      <c r="AK15" s="32">
        <v>62511002</v>
      </c>
      <c r="AL15" s="63">
        <v>228929002</v>
      </c>
      <c r="AN15" s="34"/>
      <c r="AO15" s="34"/>
    </row>
    <row r="16" spans="2:41" s="16" customFormat="1" x14ac:dyDescent="0.3">
      <c r="B16" s="30" t="s">
        <v>23</v>
      </c>
      <c r="C16" s="35"/>
      <c r="D16" s="32">
        <v>29500000</v>
      </c>
      <c r="E16" s="32">
        <v>16543000</v>
      </c>
      <c r="F16" s="32">
        <v>15277000</v>
      </c>
      <c r="G16" s="32">
        <v>15140000</v>
      </c>
      <c r="H16" s="63">
        <v>76460000</v>
      </c>
      <c r="I16" s="32">
        <v>39876000</v>
      </c>
      <c r="J16" s="32">
        <v>22972000</v>
      </c>
      <c r="K16" s="32">
        <v>23272000</v>
      </c>
      <c r="L16" s="32">
        <v>28296000</v>
      </c>
      <c r="M16" s="63">
        <v>114416000</v>
      </c>
      <c r="N16" s="32">
        <v>67032000</v>
      </c>
      <c r="O16" s="32">
        <v>47990000</v>
      </c>
      <c r="P16" s="32">
        <v>46317000</v>
      </c>
      <c r="Q16" s="32">
        <v>42448000</v>
      </c>
      <c r="R16" s="63">
        <v>203787000</v>
      </c>
      <c r="S16" s="32">
        <v>69235000</v>
      </c>
      <c r="T16" s="32">
        <v>45294000</v>
      </c>
      <c r="U16" s="32">
        <v>43310000</v>
      </c>
      <c r="V16" s="32">
        <v>41181000</v>
      </c>
      <c r="W16" s="63">
        <v>199020000</v>
      </c>
      <c r="X16" s="32">
        <v>67654000</v>
      </c>
      <c r="Y16" s="32">
        <v>49189000</v>
      </c>
      <c r="Z16" s="32">
        <v>45820000</v>
      </c>
      <c r="AA16" s="32">
        <v>41650000</v>
      </c>
      <c r="AB16" s="63">
        <v>204313000</v>
      </c>
      <c r="AC16" s="32">
        <v>59911000</v>
      </c>
      <c r="AD16" s="32">
        <v>43310000</v>
      </c>
      <c r="AE16" s="32">
        <v>42544000</v>
      </c>
      <c r="AF16" s="32">
        <v>39730000</v>
      </c>
      <c r="AG16" s="63">
        <v>185495000</v>
      </c>
      <c r="AH16" s="32">
        <v>58785000</v>
      </c>
      <c r="AI16" s="32">
        <v>43031000</v>
      </c>
      <c r="AJ16" s="32">
        <v>42342000</v>
      </c>
      <c r="AK16" s="32">
        <v>42375000</v>
      </c>
      <c r="AL16" s="63">
        <v>186533000</v>
      </c>
      <c r="AN16" s="34"/>
      <c r="AO16" s="34"/>
    </row>
    <row r="17" spans="2:41" s="16" customFormat="1" x14ac:dyDescent="0.3">
      <c r="B17" s="30" t="s">
        <v>24</v>
      </c>
      <c r="C17" s="52"/>
      <c r="D17" s="32">
        <v>0</v>
      </c>
      <c r="E17" s="32">
        <v>0</v>
      </c>
      <c r="F17" s="32">
        <v>0</v>
      </c>
      <c r="G17" s="32">
        <v>0</v>
      </c>
      <c r="H17" s="63">
        <v>0</v>
      </c>
      <c r="I17" s="32">
        <v>0</v>
      </c>
      <c r="J17" s="32">
        <v>0</v>
      </c>
      <c r="K17" s="32">
        <v>0</v>
      </c>
      <c r="L17" s="32">
        <v>0</v>
      </c>
      <c r="M17" s="63">
        <v>0</v>
      </c>
      <c r="N17" s="32">
        <v>0</v>
      </c>
      <c r="O17" s="32">
        <v>0</v>
      </c>
      <c r="P17" s="32">
        <v>0</v>
      </c>
      <c r="Q17" s="32">
        <v>0</v>
      </c>
      <c r="R17" s="63">
        <v>0</v>
      </c>
      <c r="S17" s="32">
        <v>0</v>
      </c>
      <c r="T17" s="32">
        <v>0</v>
      </c>
      <c r="U17" s="32">
        <v>0</v>
      </c>
      <c r="V17" s="32">
        <v>0</v>
      </c>
      <c r="W17" s="63">
        <v>0</v>
      </c>
      <c r="X17" s="32">
        <v>0</v>
      </c>
      <c r="Y17" s="32">
        <v>0</v>
      </c>
      <c r="Z17" s="32">
        <v>0</v>
      </c>
      <c r="AA17" s="32">
        <v>0</v>
      </c>
      <c r="AB17" s="63">
        <v>0</v>
      </c>
      <c r="AC17" s="32">
        <v>0</v>
      </c>
      <c r="AD17" s="32">
        <v>0</v>
      </c>
      <c r="AE17" s="32">
        <v>0</v>
      </c>
      <c r="AF17" s="32">
        <v>0</v>
      </c>
      <c r="AG17" s="63">
        <v>0</v>
      </c>
      <c r="AH17" s="32">
        <v>0</v>
      </c>
      <c r="AI17" s="32">
        <v>0</v>
      </c>
      <c r="AJ17" s="32">
        <v>0</v>
      </c>
      <c r="AK17" s="32">
        <v>0</v>
      </c>
      <c r="AL17" s="63">
        <v>0</v>
      </c>
      <c r="AN17" s="34"/>
      <c r="AO17" s="34"/>
    </row>
    <row r="18" spans="2:41" s="16" customFormat="1" x14ac:dyDescent="0.3">
      <c r="B18" s="30" t="s">
        <v>25</v>
      </c>
      <c r="C18" s="52"/>
      <c r="D18" s="32">
        <v>0</v>
      </c>
      <c r="E18" s="32">
        <v>0</v>
      </c>
      <c r="F18" s="32">
        <v>0</v>
      </c>
      <c r="G18" s="32">
        <v>0</v>
      </c>
      <c r="H18" s="63">
        <v>0</v>
      </c>
      <c r="I18" s="32">
        <v>0</v>
      </c>
      <c r="J18" s="32">
        <v>0</v>
      </c>
      <c r="K18" s="32">
        <v>0</v>
      </c>
      <c r="L18" s="32">
        <v>0</v>
      </c>
      <c r="M18" s="63">
        <v>0</v>
      </c>
      <c r="N18" s="32">
        <v>0</v>
      </c>
      <c r="O18" s="32">
        <v>0</v>
      </c>
      <c r="P18" s="32">
        <v>0</v>
      </c>
      <c r="Q18" s="32">
        <v>0</v>
      </c>
      <c r="R18" s="63">
        <v>0</v>
      </c>
      <c r="S18" s="32">
        <v>0</v>
      </c>
      <c r="T18" s="32">
        <v>0</v>
      </c>
      <c r="U18" s="32">
        <v>0</v>
      </c>
      <c r="V18" s="131">
        <v>0</v>
      </c>
      <c r="W18" s="63">
        <v>0</v>
      </c>
      <c r="X18" s="32">
        <v>0</v>
      </c>
      <c r="Y18" s="32">
        <v>0</v>
      </c>
      <c r="Z18" s="32">
        <v>0</v>
      </c>
      <c r="AA18" s="32">
        <v>0</v>
      </c>
      <c r="AB18" s="63">
        <v>0</v>
      </c>
      <c r="AC18" s="32">
        <v>0</v>
      </c>
      <c r="AD18" s="32">
        <v>0</v>
      </c>
      <c r="AE18" s="32">
        <v>0</v>
      </c>
      <c r="AF18" s="32">
        <v>0</v>
      </c>
      <c r="AG18" s="63">
        <v>0</v>
      </c>
      <c r="AH18" s="32">
        <v>0</v>
      </c>
      <c r="AI18" s="32">
        <v>0</v>
      </c>
      <c r="AJ18" s="32">
        <v>0</v>
      </c>
      <c r="AK18" s="32">
        <v>0</v>
      </c>
      <c r="AL18" s="63">
        <v>0</v>
      </c>
      <c r="AN18" s="34"/>
      <c r="AO18" s="34"/>
    </row>
    <row r="19" spans="2:41" ht="14.4" thickBot="1" x14ac:dyDescent="0.35">
      <c r="B19" s="64" t="s">
        <v>26</v>
      </c>
      <c r="C19" s="65"/>
      <c r="D19" s="66">
        <v>67067000</v>
      </c>
      <c r="E19" s="66">
        <v>68937000</v>
      </c>
      <c r="F19" s="66">
        <v>74046000</v>
      </c>
      <c r="G19" s="66">
        <v>80597000</v>
      </c>
      <c r="H19" s="67">
        <v>290647000</v>
      </c>
      <c r="I19" s="66">
        <v>92390000</v>
      </c>
      <c r="J19" s="66">
        <v>89869000</v>
      </c>
      <c r="K19" s="66">
        <v>92378000</v>
      </c>
      <c r="L19" s="66">
        <v>97965000</v>
      </c>
      <c r="M19" s="67">
        <v>372602000</v>
      </c>
      <c r="N19" s="66">
        <v>109163966.28999996</v>
      </c>
      <c r="O19" s="66">
        <v>103896000</v>
      </c>
      <c r="P19" s="66">
        <v>102133000</v>
      </c>
      <c r="Q19" s="66">
        <v>105787000</v>
      </c>
      <c r="R19" s="67">
        <v>420979966.28999996</v>
      </c>
      <c r="S19" s="66">
        <v>111142000</v>
      </c>
      <c r="T19" s="66">
        <v>105352000</v>
      </c>
      <c r="U19" s="66">
        <v>102998000</v>
      </c>
      <c r="V19" s="66">
        <v>102889000</v>
      </c>
      <c r="W19" s="67">
        <v>422381000</v>
      </c>
      <c r="X19" s="66">
        <v>114429000</v>
      </c>
      <c r="Y19" s="66">
        <v>103934000</v>
      </c>
      <c r="Z19" s="66">
        <v>92088000</v>
      </c>
      <c r="AA19" s="66">
        <v>89551000</v>
      </c>
      <c r="AB19" s="67">
        <v>400002000</v>
      </c>
      <c r="AC19" s="66">
        <v>88805000</v>
      </c>
      <c r="AD19" s="66">
        <v>86050000</v>
      </c>
      <c r="AE19" s="66">
        <v>81586000</v>
      </c>
      <c r="AF19" s="66">
        <v>83175000</v>
      </c>
      <c r="AG19" s="67">
        <v>339616000</v>
      </c>
      <c r="AH19" s="66">
        <v>86328000</v>
      </c>
      <c r="AI19" s="66">
        <v>80380000</v>
      </c>
      <c r="AJ19" s="66">
        <v>80113000</v>
      </c>
      <c r="AK19" s="66">
        <v>86977002.000000015</v>
      </c>
      <c r="AL19" s="67">
        <v>333798004.00000006</v>
      </c>
      <c r="AN19" s="34"/>
      <c r="AO19" s="34"/>
    </row>
    <row r="20" spans="2:41" x14ac:dyDescent="0.3">
      <c r="B20" s="69" t="s">
        <v>27</v>
      </c>
      <c r="C20" s="70"/>
      <c r="D20" s="71">
        <v>0.53985285594693799</v>
      </c>
      <c r="E20" s="71">
        <v>0.60077387644121416</v>
      </c>
      <c r="F20" s="71">
        <v>0.61355783333195235</v>
      </c>
      <c r="G20" s="71">
        <v>0.6211092530228185</v>
      </c>
      <c r="H20" s="72">
        <v>0.59385401236144453</v>
      </c>
      <c r="I20" s="71">
        <v>0.54593048678161604</v>
      </c>
      <c r="J20" s="71">
        <v>0.59455650896773471</v>
      </c>
      <c r="K20" s="71">
        <v>0.594920078826363</v>
      </c>
      <c r="L20" s="71">
        <v>0.57701822379813639</v>
      </c>
      <c r="M20" s="72">
        <v>0.57728103023814648</v>
      </c>
      <c r="N20" s="71">
        <v>0.48673730564397844</v>
      </c>
      <c r="O20" s="71">
        <v>0.51827759597733258</v>
      </c>
      <c r="P20" s="71">
        <v>0.51935907084596145</v>
      </c>
      <c r="Q20" s="71">
        <v>0.53717526862064058</v>
      </c>
      <c r="R20" s="72">
        <v>0.51444106391935751</v>
      </c>
      <c r="S20" s="71">
        <v>0.48239552770013366</v>
      </c>
      <c r="T20" s="71">
        <v>0.52803785160087413</v>
      </c>
      <c r="U20" s="71">
        <v>0.52983055381228206</v>
      </c>
      <c r="V20" s="71">
        <v>0.53171510666446176</v>
      </c>
      <c r="W20" s="72">
        <v>0.51647562893274024</v>
      </c>
      <c r="X20" s="71">
        <v>0.48787444680361208</v>
      </c>
      <c r="Y20" s="71">
        <v>0.51118182578287541</v>
      </c>
      <c r="Z20" s="71">
        <v>0.4996825706890658</v>
      </c>
      <c r="AA20" s="71">
        <v>0.50931313165782277</v>
      </c>
      <c r="AB20" s="72">
        <v>0.50126380504945567</v>
      </c>
      <c r="AC20" s="71">
        <v>0.45081883991755761</v>
      </c>
      <c r="AD20" s="71">
        <v>0.48069671696152749</v>
      </c>
      <c r="AE20" s="71">
        <v>0.47040440964494518</v>
      </c>
      <c r="AF20" s="71">
        <v>0.48042766292952571</v>
      </c>
      <c r="AG20" s="72">
        <v>0.47001641381639225</v>
      </c>
      <c r="AH20" s="71">
        <v>0.43927906290389879</v>
      </c>
      <c r="AI20" s="71">
        <v>0.45569735074182632</v>
      </c>
      <c r="AJ20" s="71">
        <v>0.434</v>
      </c>
      <c r="AK20" s="71">
        <v>0.45332867820624762</v>
      </c>
      <c r="AL20" s="72">
        <v>0.44550356528705476</v>
      </c>
    </row>
    <row r="21" spans="2:41" x14ac:dyDescent="0.3">
      <c r="B21" s="64" t="s">
        <v>28</v>
      </c>
      <c r="C21" s="65"/>
      <c r="H21" s="74"/>
      <c r="M21" s="74"/>
      <c r="R21" s="74"/>
      <c r="S21" s="64"/>
      <c r="T21" s="64"/>
      <c r="U21" s="64"/>
      <c r="W21" s="74"/>
      <c r="X21" s="64"/>
      <c r="Y21" s="64"/>
      <c r="Z21" s="64"/>
      <c r="AA21" s="64"/>
      <c r="AB21" s="74"/>
      <c r="AC21" s="64"/>
      <c r="AD21" s="64"/>
      <c r="AE21" s="64"/>
      <c r="AF21" s="64"/>
      <c r="AG21" s="74"/>
      <c r="AH21" s="64"/>
      <c r="AI21" s="64"/>
      <c r="AJ21" s="64"/>
      <c r="AK21" s="64"/>
      <c r="AL21" s="74"/>
    </row>
    <row r="22" spans="2:41" s="16" customFormat="1" x14ac:dyDescent="0.3">
      <c r="B22" s="30" t="s">
        <v>29</v>
      </c>
      <c r="C22" s="35"/>
      <c r="D22" s="32">
        <v>29139000</v>
      </c>
      <c r="E22" s="32">
        <v>27212000</v>
      </c>
      <c r="F22" s="32">
        <v>30955000</v>
      </c>
      <c r="G22" s="32">
        <v>34928000</v>
      </c>
      <c r="H22" s="63">
        <v>122234000</v>
      </c>
      <c r="I22" s="32">
        <v>36382000</v>
      </c>
      <c r="J22" s="32">
        <v>35210000</v>
      </c>
      <c r="K22" s="32">
        <v>36162000</v>
      </c>
      <c r="L22" s="32">
        <v>37632000</v>
      </c>
      <c r="M22" s="63">
        <v>145386000</v>
      </c>
      <c r="N22" s="32">
        <v>40832000</v>
      </c>
      <c r="O22" s="32">
        <v>40142000</v>
      </c>
      <c r="P22" s="32">
        <v>41038000</v>
      </c>
      <c r="Q22" s="32">
        <v>41241000</v>
      </c>
      <c r="R22" s="63">
        <v>163253000</v>
      </c>
      <c r="S22" s="32">
        <v>42117000</v>
      </c>
      <c r="T22" s="32">
        <v>39284000</v>
      </c>
      <c r="U22" s="32">
        <v>38096000</v>
      </c>
      <c r="V22" s="32">
        <v>40354000</v>
      </c>
      <c r="W22" s="63">
        <v>159851000</v>
      </c>
      <c r="X22" s="32">
        <v>42120000</v>
      </c>
      <c r="Y22" s="32">
        <v>38179000</v>
      </c>
      <c r="Z22" s="32">
        <v>35666000</v>
      </c>
      <c r="AA22" s="32">
        <v>33217000</v>
      </c>
      <c r="AB22" s="63">
        <v>149182000</v>
      </c>
      <c r="AC22" s="32">
        <v>33447000</v>
      </c>
      <c r="AD22" s="32">
        <v>28362000</v>
      </c>
      <c r="AE22" s="32">
        <v>29130000</v>
      </c>
      <c r="AF22" s="32">
        <v>28849000</v>
      </c>
      <c r="AG22" s="63">
        <v>119788000</v>
      </c>
      <c r="AH22" s="32">
        <v>30777000</v>
      </c>
      <c r="AI22" s="32">
        <v>29353000</v>
      </c>
      <c r="AJ22" s="32">
        <v>29787000</v>
      </c>
      <c r="AK22" s="32">
        <v>29416002</v>
      </c>
      <c r="AL22" s="63">
        <v>119333003</v>
      </c>
      <c r="AN22" s="34"/>
      <c r="AO22" s="34"/>
    </row>
    <row r="23" spans="2:41" s="16" customFormat="1" x14ac:dyDescent="0.3">
      <c r="B23" s="30" t="s">
        <v>30</v>
      </c>
      <c r="C23" s="35"/>
      <c r="D23" s="32">
        <v>16643000</v>
      </c>
      <c r="E23" s="32">
        <v>15454000</v>
      </c>
      <c r="F23" s="32">
        <v>17036000</v>
      </c>
      <c r="G23" s="32">
        <v>22102000</v>
      </c>
      <c r="H23" s="63">
        <v>71235000</v>
      </c>
      <c r="I23" s="32">
        <v>24170000</v>
      </c>
      <c r="J23" s="32">
        <v>24942000</v>
      </c>
      <c r="K23" s="32">
        <v>23973000</v>
      </c>
      <c r="L23" s="32">
        <v>30980000</v>
      </c>
      <c r="M23" s="63">
        <v>104065000</v>
      </c>
      <c r="N23" s="32">
        <v>30998000</v>
      </c>
      <c r="O23" s="32">
        <v>29121000</v>
      </c>
      <c r="P23" s="32">
        <v>29523000</v>
      </c>
      <c r="Q23" s="32">
        <v>33487000</v>
      </c>
      <c r="R23" s="63">
        <v>123129000</v>
      </c>
      <c r="S23" s="32">
        <v>36843000</v>
      </c>
      <c r="T23" s="32">
        <v>35818000</v>
      </c>
      <c r="U23" s="32">
        <v>32549000</v>
      </c>
      <c r="V23" s="32">
        <v>39738000</v>
      </c>
      <c r="W23" s="63">
        <v>144948000</v>
      </c>
      <c r="X23" s="32">
        <v>39112000</v>
      </c>
      <c r="Y23" s="32">
        <v>37725000</v>
      </c>
      <c r="Z23" s="32">
        <v>36747000</v>
      </c>
      <c r="AA23" s="32">
        <v>49005000</v>
      </c>
      <c r="AB23" s="63">
        <v>162589000</v>
      </c>
      <c r="AC23" s="32">
        <v>33551000</v>
      </c>
      <c r="AD23" s="32">
        <v>24719000</v>
      </c>
      <c r="AE23" s="32">
        <v>23727000</v>
      </c>
      <c r="AF23" s="32">
        <v>28977000</v>
      </c>
      <c r="AG23" s="63">
        <v>110974000</v>
      </c>
      <c r="AH23" s="32">
        <v>31640000</v>
      </c>
      <c r="AI23" s="32">
        <v>27504000</v>
      </c>
      <c r="AJ23" s="32">
        <v>26948000</v>
      </c>
      <c r="AK23" s="32">
        <v>37976000</v>
      </c>
      <c r="AL23" s="63">
        <v>124068000</v>
      </c>
      <c r="AN23" s="34"/>
      <c r="AO23" s="34"/>
    </row>
    <row r="24" spans="2:41" s="16" customFormat="1" x14ac:dyDescent="0.3">
      <c r="B24" s="23" t="s">
        <v>31</v>
      </c>
      <c r="C24" s="35"/>
      <c r="D24" s="32">
        <v>817000</v>
      </c>
      <c r="E24" s="32">
        <v>2184000</v>
      </c>
      <c r="F24" s="32">
        <v>1430000</v>
      </c>
      <c r="G24" s="32">
        <v>1385000</v>
      </c>
      <c r="H24" s="63">
        <v>5816000</v>
      </c>
      <c r="I24" s="32">
        <v>1669000</v>
      </c>
      <c r="J24" s="32">
        <v>1786000</v>
      </c>
      <c r="K24" s="32">
        <v>1608000</v>
      </c>
      <c r="L24" s="32">
        <v>1663000</v>
      </c>
      <c r="M24" s="63">
        <v>6726000</v>
      </c>
      <c r="N24" s="32">
        <v>2049000</v>
      </c>
      <c r="O24" s="32">
        <v>2138000</v>
      </c>
      <c r="P24" s="32">
        <v>1835000</v>
      </c>
      <c r="Q24" s="32">
        <v>1271000</v>
      </c>
      <c r="R24" s="63">
        <v>7293000</v>
      </c>
      <c r="S24" s="32">
        <v>1976000</v>
      </c>
      <c r="T24" s="32">
        <v>1875000</v>
      </c>
      <c r="U24" s="32">
        <v>1946000</v>
      </c>
      <c r="V24" s="32">
        <v>2551000</v>
      </c>
      <c r="W24" s="63">
        <v>8348000</v>
      </c>
      <c r="X24" s="32">
        <v>2211000</v>
      </c>
      <c r="Y24" s="32">
        <v>2396000</v>
      </c>
      <c r="Z24" s="32">
        <v>3281000</v>
      </c>
      <c r="AA24" s="32">
        <v>2238000</v>
      </c>
      <c r="AB24" s="63">
        <v>10126000</v>
      </c>
      <c r="AC24" s="32">
        <v>1465000</v>
      </c>
      <c r="AD24" s="32">
        <v>3294000</v>
      </c>
      <c r="AE24" s="32">
        <v>1588000</v>
      </c>
      <c r="AF24" s="32">
        <v>1540000</v>
      </c>
      <c r="AG24" s="63">
        <v>7887000</v>
      </c>
      <c r="AH24" s="32">
        <v>1794000</v>
      </c>
      <c r="AI24" s="32">
        <v>441000</v>
      </c>
      <c r="AJ24" s="32">
        <v>1075000</v>
      </c>
      <c r="AK24" s="32">
        <v>1988000</v>
      </c>
      <c r="AL24" s="63">
        <v>5298000</v>
      </c>
      <c r="AN24" s="34"/>
      <c r="AO24" s="34"/>
    </row>
    <row r="25" spans="2:41" s="16" customFormat="1" ht="27.6" x14ac:dyDescent="0.3">
      <c r="B25" s="76" t="s">
        <v>32</v>
      </c>
      <c r="C25" s="77"/>
      <c r="D25" s="78">
        <v>484000</v>
      </c>
      <c r="E25" s="78">
        <v>554000</v>
      </c>
      <c r="F25" s="78">
        <v>598000</v>
      </c>
      <c r="G25" s="78">
        <v>651000</v>
      </c>
      <c r="H25" s="63">
        <v>2287000</v>
      </c>
      <c r="I25" s="78">
        <v>647000</v>
      </c>
      <c r="J25" s="78">
        <v>676000</v>
      </c>
      <c r="K25" s="78">
        <v>697000</v>
      </c>
      <c r="L25" s="78">
        <v>897000</v>
      </c>
      <c r="M25" s="63">
        <v>2917000</v>
      </c>
      <c r="N25" s="78">
        <v>753000</v>
      </c>
      <c r="O25" s="78">
        <v>799000</v>
      </c>
      <c r="P25" s="78">
        <v>836000</v>
      </c>
      <c r="Q25" s="78">
        <v>946000</v>
      </c>
      <c r="R25" s="63">
        <v>3334000</v>
      </c>
      <c r="S25" s="32">
        <v>837000</v>
      </c>
      <c r="T25" s="32">
        <v>828000</v>
      </c>
      <c r="U25" s="32">
        <v>815000</v>
      </c>
      <c r="V25" s="78">
        <v>829000</v>
      </c>
      <c r="W25" s="63">
        <v>3309000</v>
      </c>
      <c r="X25" s="32">
        <v>786000</v>
      </c>
      <c r="Y25" s="32">
        <v>629000</v>
      </c>
      <c r="Z25" s="32">
        <v>568000</v>
      </c>
      <c r="AA25" s="32">
        <v>515000</v>
      </c>
      <c r="AB25" s="63">
        <v>2498000</v>
      </c>
      <c r="AC25" s="32">
        <v>435000</v>
      </c>
      <c r="AD25" s="32">
        <v>432000</v>
      </c>
      <c r="AE25" s="32">
        <v>421000</v>
      </c>
      <c r="AF25" s="32">
        <v>389000</v>
      </c>
      <c r="AG25" s="63">
        <v>1677000</v>
      </c>
      <c r="AH25" s="32">
        <v>348000</v>
      </c>
      <c r="AI25" s="32">
        <v>313000</v>
      </c>
      <c r="AJ25" s="32">
        <v>379000</v>
      </c>
      <c r="AK25" s="32">
        <v>493000</v>
      </c>
      <c r="AL25" s="63">
        <v>1533000</v>
      </c>
      <c r="AN25" s="34"/>
      <c r="AO25" s="34"/>
    </row>
    <row r="26" spans="2:41" s="16" customFormat="1" ht="14.4" thickBot="1" x14ac:dyDescent="0.35">
      <c r="B26" s="23" t="s">
        <v>33</v>
      </c>
      <c r="C26" s="79"/>
      <c r="D26" s="66">
        <v>47083000</v>
      </c>
      <c r="E26" s="66">
        <v>45404000</v>
      </c>
      <c r="F26" s="66">
        <v>50019000</v>
      </c>
      <c r="G26" s="66">
        <v>59066000</v>
      </c>
      <c r="H26" s="67">
        <v>201572000</v>
      </c>
      <c r="I26" s="66">
        <v>62868000</v>
      </c>
      <c r="J26" s="66">
        <v>62614000</v>
      </c>
      <c r="K26" s="66">
        <v>62440000</v>
      </c>
      <c r="L26" s="66">
        <v>71172000</v>
      </c>
      <c r="M26" s="67">
        <v>259094000</v>
      </c>
      <c r="N26" s="66">
        <v>74632000</v>
      </c>
      <c r="O26" s="66">
        <v>72200000</v>
      </c>
      <c r="P26" s="66">
        <v>73232000</v>
      </c>
      <c r="Q26" s="66">
        <v>76945000</v>
      </c>
      <c r="R26" s="67">
        <v>297009000</v>
      </c>
      <c r="S26" s="66">
        <v>81773000</v>
      </c>
      <c r="T26" s="66">
        <v>77805000</v>
      </c>
      <c r="U26" s="66">
        <v>73406000</v>
      </c>
      <c r="V26" s="66">
        <v>83472000</v>
      </c>
      <c r="W26" s="67">
        <v>316456000</v>
      </c>
      <c r="X26" s="66">
        <v>84229000</v>
      </c>
      <c r="Y26" s="66">
        <v>78929000</v>
      </c>
      <c r="Z26" s="66">
        <v>76262000</v>
      </c>
      <c r="AA26" s="66">
        <v>84974000</v>
      </c>
      <c r="AB26" s="67">
        <v>324394000</v>
      </c>
      <c r="AC26" s="66">
        <v>68898000</v>
      </c>
      <c r="AD26" s="66">
        <v>56807000</v>
      </c>
      <c r="AE26" s="66">
        <v>54866000</v>
      </c>
      <c r="AF26" s="66">
        <v>59755000</v>
      </c>
      <c r="AG26" s="67">
        <v>240326000</v>
      </c>
      <c r="AH26" s="66">
        <v>64559000</v>
      </c>
      <c r="AI26" s="66">
        <v>57611000</v>
      </c>
      <c r="AJ26" s="66">
        <v>58189000</v>
      </c>
      <c r="AK26" s="66">
        <v>69873002.000000015</v>
      </c>
      <c r="AL26" s="67">
        <v>250232003</v>
      </c>
      <c r="AN26" s="34"/>
      <c r="AO26" s="34"/>
    </row>
    <row r="27" spans="2:41" s="16" customFormat="1" x14ac:dyDescent="0.3">
      <c r="B27" s="23"/>
      <c r="C27" s="53"/>
      <c r="D27" s="53"/>
      <c r="E27" s="53"/>
      <c r="F27" s="53"/>
      <c r="G27" s="53"/>
      <c r="H27" s="63"/>
      <c r="I27" s="53"/>
      <c r="J27" s="53"/>
      <c r="K27" s="53"/>
      <c r="L27" s="53"/>
      <c r="M27" s="63"/>
      <c r="N27" s="53"/>
      <c r="O27" s="53"/>
      <c r="R27" s="63"/>
      <c r="W27" s="63"/>
      <c r="AB27" s="63"/>
      <c r="AG27" s="63"/>
      <c r="AL27" s="63"/>
    </row>
    <row r="28" spans="2:41" s="16" customFormat="1" ht="15.6" thickBot="1" x14ac:dyDescent="0.35">
      <c r="B28" s="23" t="s">
        <v>64</v>
      </c>
      <c r="C28" s="79"/>
      <c r="D28" s="80">
        <v>19984000</v>
      </c>
      <c r="E28" s="80">
        <v>23533000</v>
      </c>
      <c r="F28" s="80">
        <v>24027000</v>
      </c>
      <c r="G28" s="80">
        <v>21531000</v>
      </c>
      <c r="H28" s="55">
        <v>89075000</v>
      </c>
      <c r="I28" s="80">
        <v>29522000</v>
      </c>
      <c r="J28" s="80">
        <v>27255000</v>
      </c>
      <c r="K28" s="80">
        <v>29938000</v>
      </c>
      <c r="L28" s="80">
        <v>26793000</v>
      </c>
      <c r="M28" s="55">
        <v>113508000</v>
      </c>
      <c r="N28" s="80">
        <v>34531966.289999962</v>
      </c>
      <c r="O28" s="80">
        <v>31696000</v>
      </c>
      <c r="P28" s="80">
        <v>28901000</v>
      </c>
      <c r="Q28" s="80">
        <v>28842000</v>
      </c>
      <c r="R28" s="55">
        <v>123970966.28999996</v>
      </c>
      <c r="S28" s="80">
        <v>29369000</v>
      </c>
      <c r="T28" s="80">
        <v>27547000</v>
      </c>
      <c r="U28" s="80">
        <v>29592000</v>
      </c>
      <c r="V28" s="80">
        <v>19417000</v>
      </c>
      <c r="W28" s="132">
        <v>105925000</v>
      </c>
      <c r="X28" s="80">
        <v>30200000</v>
      </c>
      <c r="Y28" s="80">
        <v>25005000</v>
      </c>
      <c r="Z28" s="80">
        <v>15826000</v>
      </c>
      <c r="AA28" s="80">
        <v>4577000</v>
      </c>
      <c r="AB28" s="132">
        <v>75608000</v>
      </c>
      <c r="AC28" s="80">
        <v>19907000</v>
      </c>
      <c r="AD28" s="80">
        <v>29243000</v>
      </c>
      <c r="AE28" s="80">
        <v>26720000</v>
      </c>
      <c r="AF28" s="80">
        <v>23420000</v>
      </c>
      <c r="AG28" s="132">
        <v>99290000</v>
      </c>
      <c r="AH28" s="80">
        <v>21769000</v>
      </c>
      <c r="AI28" s="80">
        <v>22769000</v>
      </c>
      <c r="AJ28" s="80">
        <v>21924000</v>
      </c>
      <c r="AK28" s="80">
        <v>17104000</v>
      </c>
      <c r="AL28" s="132">
        <v>83566001</v>
      </c>
      <c r="AN28" s="34"/>
      <c r="AO28" s="34"/>
    </row>
    <row r="29" spans="2:41" ht="14.4" thickBot="1" x14ac:dyDescent="0.35">
      <c r="B29" s="69" t="s">
        <v>27</v>
      </c>
      <c r="C29" s="70"/>
      <c r="D29" s="71">
        <v>0.16086032584197307</v>
      </c>
      <c r="E29" s="71">
        <v>0.20508597174653803</v>
      </c>
      <c r="F29" s="71">
        <v>0.19909183563550789</v>
      </c>
      <c r="G29" s="71">
        <v>0.16592557200434638</v>
      </c>
      <c r="H29" s="133">
        <v>0.18199928487510855</v>
      </c>
      <c r="I29" s="71">
        <v>0.17444485150738032</v>
      </c>
      <c r="J29" s="71">
        <v>0.18031398649050961</v>
      </c>
      <c r="K29" s="71">
        <v>0.19280258632903566</v>
      </c>
      <c r="L29" s="71">
        <v>0.15781196621470392</v>
      </c>
      <c r="M29" s="133">
        <v>0.17586061046444071</v>
      </c>
      <c r="N29" s="71">
        <v>0.15397018633357387</v>
      </c>
      <c r="O29" s="71">
        <v>0.1581131774283662</v>
      </c>
      <c r="P29" s="71">
        <v>0.14696519740455222</v>
      </c>
      <c r="Q29" s="71">
        <v>0.14645664493327645</v>
      </c>
      <c r="R29" s="133">
        <v>0.15149356477786702</v>
      </c>
      <c r="S29" s="71">
        <v>0.12747183110817897</v>
      </c>
      <c r="T29" s="71">
        <v>0.13806912728803705</v>
      </c>
      <c r="U29" s="71">
        <v>0.15222378831057934</v>
      </c>
      <c r="V29" s="71">
        <v>0.10034417893170167</v>
      </c>
      <c r="W29" s="133">
        <v>0.12952211627582799</v>
      </c>
      <c r="X29" s="71">
        <v>0.12875939048203763</v>
      </c>
      <c r="Y29" s="71">
        <v>0.1229828694527373</v>
      </c>
      <c r="Z29" s="71">
        <v>8.5874124356323897E-2</v>
      </c>
      <c r="AA29" s="71">
        <v>2.6031269372735699E-2</v>
      </c>
      <c r="AB29" s="133">
        <v>9.474841068839468E-2</v>
      </c>
      <c r="AC29" s="71">
        <v>0.10105794320408557</v>
      </c>
      <c r="AD29" s="71">
        <v>0.16335867628246309</v>
      </c>
      <c r="AE29" s="71">
        <v>0.15406081712196865</v>
      </c>
      <c r="AF29" s="71">
        <v>0.13527641557931461</v>
      </c>
      <c r="AG29" s="133">
        <v>0.137413813624298</v>
      </c>
      <c r="AH29" s="71">
        <v>0.11078149011306622</v>
      </c>
      <c r="AI29" s="71">
        <v>0.12908401317542478</v>
      </c>
      <c r="AJ29" s="71">
        <v>0.11899999999999999</v>
      </c>
      <c r="AK29" s="71">
        <v>8.914694153334532E-2</v>
      </c>
      <c r="AL29" s="133">
        <v>0.11153137806744218</v>
      </c>
    </row>
    <row r="30" spans="2:41" s="64" customFormat="1" x14ac:dyDescent="0.3">
      <c r="C30" s="65"/>
    </row>
    <row r="31" spans="2:41" ht="15" x14ac:dyDescent="0.3">
      <c r="B31" s="123" t="s">
        <v>50</v>
      </c>
    </row>
    <row r="32" spans="2:41" x14ac:dyDescent="0.3">
      <c r="B32" s="123" t="s">
        <v>51</v>
      </c>
    </row>
    <row r="33" spans="2:20" ht="15" x14ac:dyDescent="0.3">
      <c r="B33" s="135" t="s">
        <v>73</v>
      </c>
    </row>
    <row r="34" spans="2:20" ht="15" x14ac:dyDescent="0.3">
      <c r="B34" s="135" t="s">
        <v>74</v>
      </c>
    </row>
    <row r="35" spans="2:20" ht="15" x14ac:dyDescent="0.3">
      <c r="B35" s="135" t="s">
        <v>75</v>
      </c>
    </row>
    <row r="36" spans="2:20" ht="15" x14ac:dyDescent="0.3">
      <c r="B36" s="135" t="s">
        <v>76</v>
      </c>
    </row>
    <row r="37" spans="2:20" ht="15" x14ac:dyDescent="0.3">
      <c r="B37" s="135" t="s">
        <v>77</v>
      </c>
    </row>
    <row r="38" spans="2:20" ht="15" x14ac:dyDescent="0.3">
      <c r="B38" s="135" t="s">
        <v>78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25"/>
      <c r="Q38" s="125"/>
      <c r="R38" s="125"/>
      <c r="S38" s="125"/>
      <c r="T38" s="125"/>
    </row>
    <row r="39" spans="2:20" ht="15" x14ac:dyDescent="0.3">
      <c r="B39" s="135" t="s">
        <v>79</v>
      </c>
    </row>
  </sheetData>
  <mergeCells count="3">
    <mergeCell ref="X4:AA4"/>
    <mergeCell ref="AC4:AF4"/>
    <mergeCell ref="AH4:AK4"/>
  </mergeCells>
  <pageMargins left="0.7" right="0.7" top="0.75" bottom="0.75" header="0.3" footer="0.3"/>
  <pageSetup scale="4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0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8" x14ac:dyDescent="0.3"/>
  <cols>
    <col min="1" max="1" width="2.6640625" style="68" customWidth="1"/>
    <col min="2" max="2" width="38.109375" style="64" customWidth="1"/>
    <col min="3" max="3" width="0.88671875" style="64" customWidth="1"/>
    <col min="4" max="7" width="12.6640625" style="64" hidden="1" customWidth="1"/>
    <col min="8" max="8" width="13.33203125" style="64" hidden="1" customWidth="1"/>
    <col min="9" max="12" width="12.6640625" style="64" hidden="1" customWidth="1"/>
    <col min="13" max="13" width="13.33203125" style="64" hidden="1" customWidth="1"/>
    <col min="14" max="15" width="12.6640625" style="64" hidden="1" customWidth="1"/>
    <col min="16" max="16" width="12.6640625" style="68" hidden="1" customWidth="1"/>
    <col min="17" max="17" width="10.88671875" style="68" hidden="1" customWidth="1"/>
    <col min="18" max="18" width="12.5546875" style="68" customWidth="1"/>
    <col min="19" max="21" width="12.5546875" style="68" bestFit="1" customWidth="1"/>
    <col min="22" max="22" width="11.88671875" style="68" bestFit="1" customWidth="1"/>
    <col min="23" max="23" width="12.5546875" style="68" customWidth="1"/>
    <col min="24" max="24" width="12.5546875" style="68" bestFit="1" customWidth="1"/>
    <col min="25" max="28" width="12.5546875" style="68" customWidth="1"/>
    <col min="29" max="29" width="12.6640625" style="68" customWidth="1"/>
    <col min="30" max="31" width="12.5546875" style="68" customWidth="1"/>
    <col min="32" max="32" width="12.33203125" style="68" customWidth="1"/>
    <col min="33" max="33" width="12.88671875" style="68" customWidth="1"/>
    <col min="34" max="35" width="13" style="68" customWidth="1"/>
    <col min="36" max="36" width="12.44140625" style="68" bestFit="1" customWidth="1"/>
    <col min="37" max="38" width="12.6640625" style="68" customWidth="1"/>
    <col min="39" max="16384" width="9.109375" style="68"/>
  </cols>
  <sheetData>
    <row r="1" spans="2:41" s="3" customFormat="1" ht="25.5" customHeight="1" x14ac:dyDescent="0.5500000000000000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41" s="3" customFormat="1" ht="23.25" customHeight="1" x14ac:dyDescent="0.4">
      <c r="B2" s="5" t="s">
        <v>80</v>
      </c>
      <c r="C2" s="6"/>
      <c r="D2" s="6"/>
      <c r="E2" s="6"/>
      <c r="F2" s="6"/>
      <c r="G2" s="6"/>
      <c r="H2" s="6"/>
      <c r="I2" s="6"/>
      <c r="J2" s="6"/>
      <c r="K2" s="2"/>
      <c r="L2" s="6"/>
      <c r="M2" s="6"/>
      <c r="N2" s="6"/>
      <c r="O2" s="6"/>
    </row>
    <row r="3" spans="2:41" s="3" customFormat="1" ht="18" customHeight="1" thickBot="1" x14ac:dyDescent="0.4"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41" s="16" customFormat="1" ht="16.2" thickTop="1" x14ac:dyDescent="0.3">
      <c r="B4" s="10" t="s">
        <v>81</v>
      </c>
      <c r="C4" s="11"/>
      <c r="D4" s="12" t="s">
        <v>4</v>
      </c>
      <c r="E4" s="13"/>
      <c r="F4" s="14"/>
      <c r="G4" s="13"/>
      <c r="H4" s="15" t="s">
        <v>5</v>
      </c>
      <c r="I4" s="12" t="s">
        <v>4</v>
      </c>
      <c r="J4" s="13"/>
      <c r="K4" s="14"/>
      <c r="L4" s="13"/>
      <c r="M4" s="15" t="s">
        <v>5</v>
      </c>
      <c r="N4" s="12" t="s">
        <v>4</v>
      </c>
      <c r="O4" s="12"/>
      <c r="P4" s="12"/>
      <c r="Q4" s="12"/>
      <c r="R4" s="15" t="s">
        <v>5</v>
      </c>
      <c r="S4" s="12" t="s">
        <v>4</v>
      </c>
      <c r="T4" s="12"/>
      <c r="U4" s="12"/>
      <c r="V4" s="12"/>
      <c r="W4" s="15" t="s">
        <v>5</v>
      </c>
      <c r="X4" s="150" t="s">
        <v>4</v>
      </c>
      <c r="Y4" s="151"/>
      <c r="Z4" s="151"/>
      <c r="AA4" s="152"/>
      <c r="AB4" s="15" t="s">
        <v>5</v>
      </c>
      <c r="AC4" s="153" t="s">
        <v>4</v>
      </c>
      <c r="AD4" s="154"/>
      <c r="AE4" s="154"/>
      <c r="AF4" s="154"/>
      <c r="AG4" s="137" t="s">
        <v>5</v>
      </c>
      <c r="AH4" s="156" t="s">
        <v>4</v>
      </c>
      <c r="AI4" s="157"/>
      <c r="AJ4" s="157"/>
      <c r="AK4" s="157"/>
      <c r="AL4" s="137" t="s">
        <v>5</v>
      </c>
    </row>
    <row r="5" spans="2:41" s="16" customFormat="1" ht="15" x14ac:dyDescent="0.3">
      <c r="B5" s="17" t="s">
        <v>6</v>
      </c>
      <c r="C5" s="11"/>
      <c r="D5" s="18">
        <v>41364</v>
      </c>
      <c r="E5" s="19">
        <v>41455</v>
      </c>
      <c r="F5" s="19">
        <v>41547</v>
      </c>
      <c r="G5" s="19">
        <v>41639</v>
      </c>
      <c r="H5" s="20">
        <v>2013</v>
      </c>
      <c r="I5" s="18">
        <v>41729</v>
      </c>
      <c r="J5" s="19">
        <v>41820</v>
      </c>
      <c r="K5" s="19">
        <v>41912</v>
      </c>
      <c r="L5" s="19">
        <v>42004</v>
      </c>
      <c r="M5" s="20">
        <v>2014</v>
      </c>
      <c r="N5" s="21">
        <v>42094</v>
      </c>
      <c r="O5" s="21">
        <v>42185</v>
      </c>
      <c r="P5" s="21">
        <v>42277</v>
      </c>
      <c r="Q5" s="21">
        <v>42369</v>
      </c>
      <c r="R5" s="20">
        <v>2015</v>
      </c>
      <c r="S5" s="21">
        <v>42460</v>
      </c>
      <c r="T5" s="21">
        <v>42551</v>
      </c>
      <c r="U5" s="21">
        <v>42643</v>
      </c>
      <c r="V5" s="21">
        <v>42735</v>
      </c>
      <c r="W5" s="20" t="s">
        <v>82</v>
      </c>
      <c r="X5" s="22" t="s">
        <v>83</v>
      </c>
      <c r="Y5" s="22" t="s">
        <v>84</v>
      </c>
      <c r="Z5" s="22" t="s">
        <v>85</v>
      </c>
      <c r="AA5" s="22" t="s">
        <v>86</v>
      </c>
      <c r="AB5" s="20">
        <v>2017</v>
      </c>
      <c r="AC5" s="22" t="s">
        <v>87</v>
      </c>
      <c r="AD5" s="22" t="s">
        <v>88</v>
      </c>
      <c r="AE5" s="22" t="s">
        <v>7</v>
      </c>
      <c r="AF5" s="22">
        <v>43465</v>
      </c>
      <c r="AG5" s="20">
        <v>2018</v>
      </c>
      <c r="AH5" s="22" t="s">
        <v>89</v>
      </c>
      <c r="AI5" s="22">
        <v>43646</v>
      </c>
      <c r="AJ5" s="22">
        <v>43738</v>
      </c>
      <c r="AK5" s="22" t="s">
        <v>116</v>
      </c>
      <c r="AL5" s="20">
        <v>2019</v>
      </c>
    </row>
    <row r="6" spans="2:41" s="16" customFormat="1" ht="11.25" customHeight="1" x14ac:dyDescent="0.3">
      <c r="B6" s="23" t="s">
        <v>10</v>
      </c>
      <c r="C6" s="24"/>
      <c r="D6" s="25"/>
      <c r="E6" s="26"/>
      <c r="F6" s="27"/>
      <c r="G6" s="26"/>
      <c r="H6" s="28"/>
      <c r="I6" s="25"/>
      <c r="J6" s="26"/>
      <c r="K6" s="27"/>
      <c r="L6" s="26"/>
      <c r="M6" s="28"/>
      <c r="N6" s="26"/>
      <c r="O6" s="26"/>
      <c r="R6" s="28"/>
      <c r="W6" s="28"/>
      <c r="AB6" s="28"/>
      <c r="AG6" s="50"/>
      <c r="AK6" s="32"/>
      <c r="AL6" s="50"/>
    </row>
    <row r="7" spans="2:41" s="34" customFormat="1" x14ac:dyDescent="0.3">
      <c r="B7" s="30" t="s">
        <v>11</v>
      </c>
      <c r="C7" s="31"/>
      <c r="D7" s="32">
        <v>8862000</v>
      </c>
      <c r="E7" s="32">
        <v>10673000</v>
      </c>
      <c r="F7" s="32">
        <v>11425000</v>
      </c>
      <c r="G7" s="32">
        <v>13451000</v>
      </c>
      <c r="H7" s="33">
        <v>44411000</v>
      </c>
      <c r="I7" s="32">
        <v>15073000</v>
      </c>
      <c r="J7" s="32">
        <v>16747000</v>
      </c>
      <c r="K7" s="32">
        <v>18032000</v>
      </c>
      <c r="L7" s="32">
        <v>18040000</v>
      </c>
      <c r="M7" s="33">
        <v>67892000</v>
      </c>
      <c r="N7" s="32">
        <v>16363000</v>
      </c>
      <c r="O7" s="32">
        <v>14896000</v>
      </c>
      <c r="P7" s="32">
        <v>13345000</v>
      </c>
      <c r="Q7" s="32">
        <v>13727000</v>
      </c>
      <c r="R7" s="33">
        <v>58331000</v>
      </c>
      <c r="S7" s="32">
        <v>12798000</v>
      </c>
      <c r="T7" s="32">
        <v>12545000</v>
      </c>
      <c r="U7" s="32">
        <v>11936000</v>
      </c>
      <c r="V7" s="32">
        <v>10735000</v>
      </c>
      <c r="W7" s="33">
        <v>48014000</v>
      </c>
      <c r="X7" s="32">
        <v>10378000</v>
      </c>
      <c r="Y7" s="32">
        <v>11200000</v>
      </c>
      <c r="Z7" s="32">
        <v>11374000</v>
      </c>
      <c r="AA7" s="32">
        <v>10716000</v>
      </c>
      <c r="AB7" s="33">
        <v>43668000</v>
      </c>
      <c r="AC7" s="32">
        <v>11248000</v>
      </c>
      <c r="AD7" s="32">
        <v>11496000</v>
      </c>
      <c r="AE7" s="32">
        <v>12036000</v>
      </c>
      <c r="AF7" s="32">
        <v>11649000</v>
      </c>
      <c r="AG7" s="33">
        <v>46429000</v>
      </c>
      <c r="AH7" s="32">
        <v>12581000</v>
      </c>
      <c r="AI7" s="32">
        <v>12777000</v>
      </c>
      <c r="AJ7" s="32">
        <v>12663000</v>
      </c>
      <c r="AK7" s="32">
        <v>12882000</v>
      </c>
      <c r="AL7" s="33">
        <v>50903000</v>
      </c>
    </row>
    <row r="8" spans="2:41" s="16" customFormat="1" x14ac:dyDescent="0.3">
      <c r="B8" s="30" t="s">
        <v>12</v>
      </c>
      <c r="C8" s="35"/>
      <c r="D8" s="32">
        <v>701000</v>
      </c>
      <c r="E8" s="32">
        <v>629000</v>
      </c>
      <c r="F8" s="32">
        <v>687000</v>
      </c>
      <c r="G8" s="32">
        <v>725000</v>
      </c>
      <c r="H8" s="33">
        <v>2742000</v>
      </c>
      <c r="I8" s="32">
        <v>775000</v>
      </c>
      <c r="J8" s="32">
        <v>899000</v>
      </c>
      <c r="K8" s="32">
        <v>1094000</v>
      </c>
      <c r="L8" s="32">
        <v>1491000</v>
      </c>
      <c r="M8" s="33">
        <v>4259000</v>
      </c>
      <c r="N8" s="32">
        <v>1553000</v>
      </c>
      <c r="O8" s="32">
        <v>1413000</v>
      </c>
      <c r="P8" s="32">
        <v>1174000</v>
      </c>
      <c r="Q8" s="32">
        <v>1268000</v>
      </c>
      <c r="R8" s="33">
        <v>5408000</v>
      </c>
      <c r="S8" s="32">
        <v>945000</v>
      </c>
      <c r="T8" s="32">
        <v>761000</v>
      </c>
      <c r="U8" s="32">
        <v>514000</v>
      </c>
      <c r="V8" s="32">
        <v>674000</v>
      </c>
      <c r="W8" s="33">
        <v>2894000</v>
      </c>
      <c r="X8" s="32">
        <v>716000</v>
      </c>
      <c r="Y8" s="32">
        <v>805000</v>
      </c>
      <c r="Z8" s="32">
        <v>854000</v>
      </c>
      <c r="AA8" s="32">
        <v>939000</v>
      </c>
      <c r="AB8" s="33">
        <v>3314000</v>
      </c>
      <c r="AC8" s="32">
        <v>766000</v>
      </c>
      <c r="AD8" s="32">
        <v>804000</v>
      </c>
      <c r="AE8" s="32">
        <v>742000</v>
      </c>
      <c r="AF8" s="32">
        <v>833000</v>
      </c>
      <c r="AG8" s="33">
        <v>3145000</v>
      </c>
      <c r="AH8" s="32">
        <v>756000</v>
      </c>
      <c r="AI8" s="32">
        <v>767000</v>
      </c>
      <c r="AJ8" s="32">
        <v>700000</v>
      </c>
      <c r="AK8" s="32">
        <v>800000</v>
      </c>
      <c r="AL8" s="33">
        <v>3023000</v>
      </c>
      <c r="AN8" s="34"/>
      <c r="AO8" s="34"/>
    </row>
    <row r="9" spans="2:41" s="16" customFormat="1" x14ac:dyDescent="0.3">
      <c r="B9" s="30" t="s">
        <v>13</v>
      </c>
      <c r="C9" s="35"/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2">
        <v>0</v>
      </c>
      <c r="O9" s="32">
        <v>0</v>
      </c>
      <c r="P9" s="32">
        <v>0</v>
      </c>
      <c r="Q9" s="32">
        <v>0</v>
      </c>
      <c r="R9" s="33">
        <v>0</v>
      </c>
      <c r="S9" s="32">
        <v>0</v>
      </c>
      <c r="T9" s="32">
        <v>0</v>
      </c>
      <c r="U9" s="32">
        <v>0</v>
      </c>
      <c r="V9" s="32">
        <v>0</v>
      </c>
      <c r="W9" s="33">
        <v>0</v>
      </c>
      <c r="X9" s="32">
        <v>0</v>
      </c>
      <c r="Y9" s="32">
        <v>0</v>
      </c>
      <c r="Z9" s="32">
        <v>0</v>
      </c>
      <c r="AA9" s="32">
        <v>0</v>
      </c>
      <c r="AB9" s="33">
        <v>0</v>
      </c>
      <c r="AC9" s="32">
        <v>0</v>
      </c>
      <c r="AD9" s="32">
        <v>0</v>
      </c>
      <c r="AE9" s="32">
        <v>0</v>
      </c>
      <c r="AF9" s="32">
        <v>0</v>
      </c>
      <c r="AG9" s="33">
        <v>0</v>
      </c>
      <c r="AH9" s="32">
        <v>0</v>
      </c>
      <c r="AI9" s="32">
        <v>0</v>
      </c>
      <c r="AJ9" s="32">
        <v>0</v>
      </c>
      <c r="AK9" s="32">
        <v>0</v>
      </c>
      <c r="AL9" s="33">
        <v>0</v>
      </c>
      <c r="AN9" s="34"/>
      <c r="AO9" s="34"/>
    </row>
    <row r="10" spans="2:41" s="16" customFormat="1" x14ac:dyDescent="0.3">
      <c r="B10" s="30" t="s">
        <v>14</v>
      </c>
      <c r="C10" s="36"/>
      <c r="D10" s="32">
        <v>2000</v>
      </c>
      <c r="E10" s="32">
        <v>2000</v>
      </c>
      <c r="F10" s="32">
        <v>75000</v>
      </c>
      <c r="G10" s="32">
        <v>-61000</v>
      </c>
      <c r="H10" s="33">
        <v>18000</v>
      </c>
      <c r="I10" s="32">
        <v>9000</v>
      </c>
      <c r="J10" s="32">
        <v>12000</v>
      </c>
      <c r="K10" s="32">
        <v>5000</v>
      </c>
      <c r="L10" s="32">
        <v>25000</v>
      </c>
      <c r="M10" s="33">
        <v>51000</v>
      </c>
      <c r="N10" s="32">
        <v>18000</v>
      </c>
      <c r="O10" s="32">
        <v>28000</v>
      </c>
      <c r="P10" s="32">
        <v>9000</v>
      </c>
      <c r="Q10" s="32">
        <v>9000</v>
      </c>
      <c r="R10" s="33">
        <v>64000</v>
      </c>
      <c r="S10" s="32">
        <v>6000</v>
      </c>
      <c r="T10" s="32">
        <v>5000</v>
      </c>
      <c r="U10" s="32">
        <v>4000</v>
      </c>
      <c r="V10" s="32">
        <v>4000</v>
      </c>
      <c r="W10" s="33">
        <v>19000</v>
      </c>
      <c r="X10" s="32">
        <v>6000</v>
      </c>
      <c r="Y10" s="32">
        <v>9000</v>
      </c>
      <c r="Z10" s="32">
        <v>9000</v>
      </c>
      <c r="AA10" s="32">
        <v>-1000</v>
      </c>
      <c r="AB10" s="33">
        <v>23000</v>
      </c>
      <c r="AC10" s="32">
        <v>17000</v>
      </c>
      <c r="AD10" s="32">
        <v>7000</v>
      </c>
      <c r="AE10" s="32">
        <v>6000</v>
      </c>
      <c r="AF10" s="32">
        <v>9000</v>
      </c>
      <c r="AG10" s="33">
        <v>39000</v>
      </c>
      <c r="AH10" s="32">
        <v>8000</v>
      </c>
      <c r="AI10" s="32">
        <v>7000</v>
      </c>
      <c r="AJ10" s="32">
        <v>7000</v>
      </c>
      <c r="AK10" s="32">
        <v>12000</v>
      </c>
      <c r="AL10" s="33">
        <v>34000</v>
      </c>
      <c r="AN10" s="34"/>
      <c r="AO10" s="34"/>
    </row>
    <row r="11" spans="2:41" s="16" customFormat="1" ht="14.4" thickBot="1" x14ac:dyDescent="0.35">
      <c r="B11" s="37" t="s">
        <v>19</v>
      </c>
      <c r="C11" s="38"/>
      <c r="D11" s="54">
        <v>9565000</v>
      </c>
      <c r="E11" s="54">
        <v>11304000</v>
      </c>
      <c r="F11" s="54">
        <v>12187000</v>
      </c>
      <c r="G11" s="54">
        <v>14115000</v>
      </c>
      <c r="H11" s="55">
        <v>47171000</v>
      </c>
      <c r="I11" s="54">
        <v>15857000</v>
      </c>
      <c r="J11" s="54">
        <v>17658000</v>
      </c>
      <c r="K11" s="54">
        <v>19131000</v>
      </c>
      <c r="L11" s="54">
        <v>19556000</v>
      </c>
      <c r="M11" s="55">
        <v>72202000</v>
      </c>
      <c r="N11" s="54">
        <v>17934000</v>
      </c>
      <c r="O11" s="54">
        <v>16337000</v>
      </c>
      <c r="P11" s="54">
        <v>14528000</v>
      </c>
      <c r="Q11" s="54">
        <v>15004000</v>
      </c>
      <c r="R11" s="55">
        <v>63803000</v>
      </c>
      <c r="S11" s="54">
        <v>13749000</v>
      </c>
      <c r="T11" s="54">
        <v>13311000</v>
      </c>
      <c r="U11" s="54">
        <v>12454000</v>
      </c>
      <c r="V11" s="130">
        <v>11413000</v>
      </c>
      <c r="W11" s="55">
        <v>50927000</v>
      </c>
      <c r="X11" s="54">
        <v>11100000</v>
      </c>
      <c r="Y11" s="54">
        <v>12014000</v>
      </c>
      <c r="Z11" s="54">
        <v>12237000</v>
      </c>
      <c r="AA11" s="54">
        <v>11654000</v>
      </c>
      <c r="AB11" s="55">
        <v>47005000</v>
      </c>
      <c r="AC11" s="54">
        <v>12031000</v>
      </c>
      <c r="AD11" s="54">
        <v>12307000</v>
      </c>
      <c r="AE11" s="54">
        <v>12784000</v>
      </c>
      <c r="AF11" s="54">
        <v>12491000</v>
      </c>
      <c r="AG11" s="55">
        <v>49613000</v>
      </c>
      <c r="AH11" s="54">
        <v>13345000</v>
      </c>
      <c r="AI11" s="54">
        <v>13551000</v>
      </c>
      <c r="AJ11" s="54">
        <v>13370000</v>
      </c>
      <c r="AK11" s="54">
        <v>13694000</v>
      </c>
      <c r="AL11" s="55">
        <v>53960000</v>
      </c>
      <c r="AN11" s="34"/>
      <c r="AO11" s="34"/>
    </row>
    <row r="12" spans="2:41" s="16" customFormat="1" x14ac:dyDescent="0.3">
      <c r="B12" s="23" t="s">
        <v>20</v>
      </c>
      <c r="D12" s="56">
        <v>1.5998672631869426</v>
      </c>
      <c r="E12" s="56">
        <v>1.3825112877607038</v>
      </c>
      <c r="F12" s="56">
        <v>0.92338187335820998</v>
      </c>
      <c r="G12" s="56">
        <v>0.81911803708792585</v>
      </c>
      <c r="H12" s="57">
        <v>1.0947109586987356</v>
      </c>
      <c r="I12" s="58">
        <v>0.65781495033978055</v>
      </c>
      <c r="J12" s="58">
        <v>0.56210191082802541</v>
      </c>
      <c r="K12" s="58">
        <v>0.56978747846065469</v>
      </c>
      <c r="L12" s="58">
        <v>0.3854764434998228</v>
      </c>
      <c r="M12" s="59">
        <v>0.53064382777554009</v>
      </c>
      <c r="N12" s="58">
        <v>0.13098316201046867</v>
      </c>
      <c r="O12" s="58">
        <v>-7.4810284290406592E-2</v>
      </c>
      <c r="P12" s="58">
        <v>-0.24060425487428783</v>
      </c>
      <c r="Q12" s="58">
        <v>-0.23276743710370218</v>
      </c>
      <c r="R12" s="59">
        <v>-0.11632641755076034</v>
      </c>
      <c r="S12" s="58">
        <v>-0.23335563733690201</v>
      </c>
      <c r="T12" s="58">
        <v>-0.18522372528616027</v>
      </c>
      <c r="U12" s="58">
        <v>-0.14275881057268724</v>
      </c>
      <c r="V12" s="51">
        <v>-0.23933617701946153</v>
      </c>
      <c r="W12" s="60">
        <v>-0.201808692381236</v>
      </c>
      <c r="X12" s="58">
        <v>-0.19266855771328828</v>
      </c>
      <c r="Y12" s="58">
        <v>-9.743820900007516E-2</v>
      </c>
      <c r="Z12" s="58">
        <v>-1.742412076441302E-2</v>
      </c>
      <c r="AA12" s="58">
        <v>2.1116270919127267E-2</v>
      </c>
      <c r="AB12" s="60">
        <v>-7.7012193924637207E-2</v>
      </c>
      <c r="AC12" s="58">
        <v>8.3873873873873794E-2</v>
      </c>
      <c r="AD12" s="58">
        <v>2.4388213750624166E-2</v>
      </c>
      <c r="AE12" s="58">
        <v>4.4700498488191548E-2</v>
      </c>
      <c r="AF12" s="58">
        <v>7.1820834048395399E-2</v>
      </c>
      <c r="AG12" s="60">
        <v>5.5483459206467398E-2</v>
      </c>
      <c r="AH12" s="58">
        <v>0.10921785387748317</v>
      </c>
      <c r="AI12" s="58">
        <v>0.10108068578857561</v>
      </c>
      <c r="AJ12" s="58">
        <v>4.5999999999999999E-2</v>
      </c>
      <c r="AK12" s="58">
        <v>9.6309342726763267E-2</v>
      </c>
      <c r="AL12" s="60">
        <v>8.7618164593957229E-2</v>
      </c>
    </row>
    <row r="13" spans="2:41" s="16" customFormat="1" ht="15" customHeight="1" x14ac:dyDescent="0.3">
      <c r="B13" s="37" t="s">
        <v>90</v>
      </c>
      <c r="C13" s="46"/>
      <c r="D13" s="47">
        <v>0.66</v>
      </c>
      <c r="E13" s="47">
        <v>0.53700000000000003</v>
      </c>
      <c r="F13" s="47">
        <v>0.33100000000000002</v>
      </c>
      <c r="G13" s="47">
        <v>0.25700000000000001</v>
      </c>
      <c r="H13" s="48">
        <v>0.40600000000000003</v>
      </c>
      <c r="I13" s="47">
        <v>0.20300000000000001</v>
      </c>
      <c r="J13" s="47">
        <v>0.17</v>
      </c>
      <c r="K13" s="47">
        <v>0.25900000000000001</v>
      </c>
      <c r="L13" s="47">
        <v>0.17</v>
      </c>
      <c r="M13" s="48">
        <v>0.19700000000000001</v>
      </c>
      <c r="N13" s="47">
        <v>0.151</v>
      </c>
      <c r="O13" s="47">
        <v>0.12039999999999999</v>
      </c>
      <c r="P13" s="47">
        <v>5.04E-2</v>
      </c>
      <c r="Q13" s="47">
        <v>4.4200000000000003E-2</v>
      </c>
      <c r="R13" s="48">
        <v>9.5699999999999993E-2</v>
      </c>
      <c r="S13" s="47">
        <v>9.7000000000000003E-2</v>
      </c>
      <c r="T13" s="47">
        <v>0.12659999999999999</v>
      </c>
      <c r="U13" s="47">
        <v>0.1012</v>
      </c>
      <c r="V13" s="47">
        <v>-1.4200000000000001E-2</v>
      </c>
      <c r="W13" s="48">
        <v>7.7899999999999997E-2</v>
      </c>
      <c r="X13" s="47">
        <v>-6.0199999999999997E-2</v>
      </c>
      <c r="Y13" s="47">
        <v>-6.8500000000000005E-2</v>
      </c>
      <c r="Z13" s="47">
        <v>-6.1899999999999997E-2</v>
      </c>
      <c r="AA13" s="47">
        <v>-2.2499999999999999E-2</v>
      </c>
      <c r="AB13" s="48">
        <v>-5.1299999999999998E-2</v>
      </c>
      <c r="AC13" s="47">
        <v>7.1999999999999998E-3</v>
      </c>
      <c r="AD13" s="47">
        <v>7.1199999999999999E-2</v>
      </c>
      <c r="AE13" s="47">
        <v>0.12759999999999999</v>
      </c>
      <c r="AF13" s="47">
        <v>0.1376</v>
      </c>
      <c r="AG13" s="48">
        <v>8.48E-2</v>
      </c>
      <c r="AH13" s="47">
        <v>0.1305</v>
      </c>
      <c r="AI13" s="47">
        <v>0.1023</v>
      </c>
      <c r="AJ13" s="47">
        <v>8.1000000000000003E-2</v>
      </c>
      <c r="AK13" s="47">
        <v>7.6200000000000004E-2</v>
      </c>
      <c r="AL13" s="48">
        <v>9.6799999999999997E-2</v>
      </c>
    </row>
    <row r="14" spans="2:41" s="16" customFormat="1" ht="15" customHeight="1" x14ac:dyDescent="0.3">
      <c r="B14" s="23" t="s">
        <v>21</v>
      </c>
      <c r="C14" s="53"/>
      <c r="D14" s="53"/>
      <c r="E14" s="53"/>
      <c r="F14" s="53"/>
      <c r="G14" s="53"/>
      <c r="H14" s="62"/>
      <c r="I14" s="53"/>
      <c r="J14" s="53"/>
      <c r="K14" s="53"/>
      <c r="L14" s="53"/>
      <c r="M14" s="62"/>
      <c r="N14" s="53"/>
      <c r="O14" s="53"/>
      <c r="R14" s="62"/>
      <c r="W14" s="62"/>
      <c r="AB14" s="62"/>
      <c r="AF14" s="16" t="s">
        <v>62</v>
      </c>
      <c r="AG14" s="62" t="s">
        <v>62</v>
      </c>
      <c r="AL14" s="62"/>
    </row>
    <row r="15" spans="2:41" s="16" customFormat="1" x14ac:dyDescent="0.3">
      <c r="B15" s="30" t="s">
        <v>22</v>
      </c>
      <c r="C15" s="35"/>
      <c r="D15" s="32">
        <v>2251000</v>
      </c>
      <c r="E15" s="32">
        <v>2606000</v>
      </c>
      <c r="F15" s="32">
        <v>2808000</v>
      </c>
      <c r="G15" s="32">
        <v>3366000</v>
      </c>
      <c r="H15" s="63">
        <v>11031000</v>
      </c>
      <c r="I15" s="32">
        <v>3789000</v>
      </c>
      <c r="J15" s="32">
        <v>4216000</v>
      </c>
      <c r="K15" s="32">
        <v>4544000</v>
      </c>
      <c r="L15" s="32">
        <v>4590000</v>
      </c>
      <c r="M15" s="63">
        <v>17139000</v>
      </c>
      <c r="N15" s="32">
        <v>4203000</v>
      </c>
      <c r="O15" s="32">
        <v>3814000</v>
      </c>
      <c r="P15" s="32">
        <v>3646000</v>
      </c>
      <c r="Q15" s="32">
        <v>3784000</v>
      </c>
      <c r="R15" s="63">
        <v>15447000</v>
      </c>
      <c r="S15" s="32">
        <v>3488000</v>
      </c>
      <c r="T15" s="32">
        <v>3337000</v>
      </c>
      <c r="U15" s="32">
        <v>3130000</v>
      </c>
      <c r="V15" s="32">
        <v>2811000</v>
      </c>
      <c r="W15" s="63">
        <v>12766000</v>
      </c>
      <c r="X15" s="32">
        <v>2720000</v>
      </c>
      <c r="Y15" s="32">
        <v>2994000</v>
      </c>
      <c r="Z15" s="32">
        <v>3079000</v>
      </c>
      <c r="AA15" s="32">
        <v>2962000</v>
      </c>
      <c r="AB15" s="63">
        <v>11755000</v>
      </c>
      <c r="AC15" s="32">
        <v>3090000</v>
      </c>
      <c r="AD15" s="32">
        <v>3117000</v>
      </c>
      <c r="AE15" s="32">
        <v>3242000</v>
      </c>
      <c r="AF15" s="32">
        <v>3152000</v>
      </c>
      <c r="AG15" s="63">
        <v>12601000</v>
      </c>
      <c r="AH15" s="32">
        <v>3454000</v>
      </c>
      <c r="AI15" s="32">
        <v>3544000</v>
      </c>
      <c r="AJ15" s="32">
        <v>3530000</v>
      </c>
      <c r="AK15" s="32">
        <v>3537000</v>
      </c>
      <c r="AL15" s="63">
        <v>14065000</v>
      </c>
      <c r="AN15" s="34"/>
      <c r="AO15" s="34"/>
    </row>
    <row r="16" spans="2:41" s="16" customFormat="1" x14ac:dyDescent="0.3">
      <c r="B16" s="30" t="s">
        <v>23</v>
      </c>
      <c r="C16" s="35"/>
      <c r="D16" s="32">
        <v>544000</v>
      </c>
      <c r="E16" s="32">
        <v>499000</v>
      </c>
      <c r="F16" s="32">
        <v>590000</v>
      </c>
      <c r="G16" s="32">
        <v>562000</v>
      </c>
      <c r="H16" s="63">
        <v>2195000</v>
      </c>
      <c r="I16" s="32">
        <v>606000</v>
      </c>
      <c r="J16" s="32">
        <v>726000</v>
      </c>
      <c r="K16" s="32">
        <v>1034000</v>
      </c>
      <c r="L16" s="32">
        <v>1627000</v>
      </c>
      <c r="M16" s="63">
        <v>3993000</v>
      </c>
      <c r="N16" s="32">
        <v>1618000</v>
      </c>
      <c r="O16" s="32">
        <v>1615000</v>
      </c>
      <c r="P16" s="32">
        <v>1382000</v>
      </c>
      <c r="Q16" s="32">
        <v>1387000</v>
      </c>
      <c r="R16" s="63">
        <v>6002000</v>
      </c>
      <c r="S16" s="32">
        <v>934000</v>
      </c>
      <c r="T16" s="32">
        <v>720000</v>
      </c>
      <c r="U16" s="32">
        <v>427000</v>
      </c>
      <c r="V16" s="32">
        <v>531000</v>
      </c>
      <c r="W16" s="63">
        <v>2612000</v>
      </c>
      <c r="X16" s="32">
        <v>559000</v>
      </c>
      <c r="Y16" s="32">
        <v>639000</v>
      </c>
      <c r="Z16" s="32">
        <v>692000</v>
      </c>
      <c r="AA16" s="32">
        <v>768000</v>
      </c>
      <c r="AB16" s="63">
        <v>2658000</v>
      </c>
      <c r="AC16" s="32">
        <v>619000</v>
      </c>
      <c r="AD16" s="32">
        <v>641000</v>
      </c>
      <c r="AE16" s="32">
        <v>657000</v>
      </c>
      <c r="AF16" s="32">
        <v>731000</v>
      </c>
      <c r="AG16" s="63">
        <v>2648000</v>
      </c>
      <c r="AH16" s="32">
        <v>622000</v>
      </c>
      <c r="AI16" s="32">
        <v>596000</v>
      </c>
      <c r="AJ16" s="32">
        <v>554000</v>
      </c>
      <c r="AK16" s="32">
        <v>635000</v>
      </c>
      <c r="AL16" s="63">
        <v>2407000</v>
      </c>
      <c r="AN16" s="34"/>
      <c r="AO16" s="34"/>
    </row>
    <row r="17" spans="2:41" s="16" customFormat="1" x14ac:dyDescent="0.3">
      <c r="B17" s="30" t="s">
        <v>24</v>
      </c>
      <c r="C17" s="52"/>
      <c r="D17" s="32">
        <v>0</v>
      </c>
      <c r="E17" s="32">
        <v>0</v>
      </c>
      <c r="F17" s="32">
        <v>0</v>
      </c>
      <c r="G17" s="32">
        <v>0</v>
      </c>
      <c r="H17" s="63">
        <v>0</v>
      </c>
      <c r="I17" s="32">
        <v>0</v>
      </c>
      <c r="J17" s="32">
        <v>0</v>
      </c>
      <c r="K17" s="32">
        <v>0</v>
      </c>
      <c r="L17" s="32">
        <v>0</v>
      </c>
      <c r="M17" s="63">
        <v>0</v>
      </c>
      <c r="N17" s="32">
        <v>0</v>
      </c>
      <c r="O17" s="32">
        <v>0</v>
      </c>
      <c r="P17" s="32">
        <v>0</v>
      </c>
      <c r="Q17" s="32">
        <v>0</v>
      </c>
      <c r="R17" s="63">
        <v>0</v>
      </c>
      <c r="S17" s="32">
        <v>0</v>
      </c>
      <c r="T17" s="32">
        <v>0</v>
      </c>
      <c r="U17" s="32">
        <v>0</v>
      </c>
      <c r="V17" s="32">
        <v>0</v>
      </c>
      <c r="W17" s="63">
        <v>0</v>
      </c>
      <c r="X17" s="32">
        <v>0</v>
      </c>
      <c r="Y17" s="32">
        <v>0</v>
      </c>
      <c r="Z17" s="32">
        <v>0</v>
      </c>
      <c r="AA17" s="32">
        <v>0</v>
      </c>
      <c r="AB17" s="63">
        <v>0</v>
      </c>
      <c r="AC17" s="32">
        <v>0</v>
      </c>
      <c r="AD17" s="32">
        <v>0</v>
      </c>
      <c r="AE17" s="32">
        <v>0</v>
      </c>
      <c r="AF17" s="32">
        <v>0</v>
      </c>
      <c r="AG17" s="63">
        <v>0</v>
      </c>
      <c r="AH17" s="32">
        <v>0</v>
      </c>
      <c r="AI17" s="32">
        <v>0</v>
      </c>
      <c r="AJ17" s="32">
        <v>0</v>
      </c>
      <c r="AK17" s="32">
        <v>0</v>
      </c>
      <c r="AL17" s="63">
        <v>0</v>
      </c>
      <c r="AN17" s="34"/>
      <c r="AO17" s="34"/>
    </row>
    <row r="18" spans="2:41" s="16" customFormat="1" x14ac:dyDescent="0.3">
      <c r="B18" s="30" t="s">
        <v>25</v>
      </c>
      <c r="C18" s="52"/>
      <c r="D18" s="32">
        <v>0</v>
      </c>
      <c r="E18" s="32">
        <v>0</v>
      </c>
      <c r="F18" s="32">
        <v>0</v>
      </c>
      <c r="G18" s="32">
        <v>0</v>
      </c>
      <c r="H18" s="63">
        <v>0</v>
      </c>
      <c r="I18" s="32">
        <v>0</v>
      </c>
      <c r="J18" s="32">
        <v>0</v>
      </c>
      <c r="K18" s="32">
        <v>0</v>
      </c>
      <c r="L18" s="32">
        <v>0</v>
      </c>
      <c r="M18" s="63">
        <v>0</v>
      </c>
      <c r="N18" s="32">
        <v>0</v>
      </c>
      <c r="O18" s="32">
        <v>0</v>
      </c>
      <c r="P18" s="32">
        <v>0</v>
      </c>
      <c r="Q18" s="32">
        <v>0</v>
      </c>
      <c r="R18" s="63">
        <v>0</v>
      </c>
      <c r="S18" s="32">
        <v>0</v>
      </c>
      <c r="T18" s="32">
        <v>0</v>
      </c>
      <c r="U18" s="32">
        <v>0</v>
      </c>
      <c r="V18" s="131">
        <v>0</v>
      </c>
      <c r="W18" s="63">
        <v>0</v>
      </c>
      <c r="X18" s="32">
        <v>0</v>
      </c>
      <c r="Y18" s="32"/>
      <c r="Z18" s="32">
        <v>0</v>
      </c>
      <c r="AA18" s="32">
        <v>0</v>
      </c>
      <c r="AB18" s="63">
        <v>0</v>
      </c>
      <c r="AC18" s="32">
        <v>0</v>
      </c>
      <c r="AD18" s="32">
        <v>0</v>
      </c>
      <c r="AE18" s="32">
        <v>0</v>
      </c>
      <c r="AF18" s="32">
        <v>0</v>
      </c>
      <c r="AG18" s="63">
        <v>0</v>
      </c>
      <c r="AH18" s="32">
        <v>0</v>
      </c>
      <c r="AI18" s="32">
        <v>0</v>
      </c>
      <c r="AJ18" s="32">
        <v>0</v>
      </c>
      <c r="AK18" s="32">
        <v>0</v>
      </c>
      <c r="AL18" s="63">
        <v>0</v>
      </c>
      <c r="AN18" s="34"/>
      <c r="AO18" s="34"/>
    </row>
    <row r="19" spans="2:41" ht="14.4" thickBot="1" x14ac:dyDescent="0.35">
      <c r="B19" s="64" t="s">
        <v>26</v>
      </c>
      <c r="C19" s="65"/>
      <c r="D19" s="66">
        <v>6770000</v>
      </c>
      <c r="E19" s="66">
        <v>8199000</v>
      </c>
      <c r="F19" s="66">
        <v>8789000</v>
      </c>
      <c r="G19" s="66">
        <v>10187000</v>
      </c>
      <c r="H19" s="67">
        <v>33945000</v>
      </c>
      <c r="I19" s="66">
        <v>11462000</v>
      </c>
      <c r="J19" s="66">
        <v>12716000</v>
      </c>
      <c r="K19" s="66">
        <v>13553000</v>
      </c>
      <c r="L19" s="66">
        <v>13339000</v>
      </c>
      <c r="M19" s="67">
        <v>51070000</v>
      </c>
      <c r="N19" s="66">
        <v>12113000</v>
      </c>
      <c r="O19" s="66">
        <v>10908000</v>
      </c>
      <c r="P19" s="66">
        <v>9500000</v>
      </c>
      <c r="Q19" s="66">
        <v>9833000</v>
      </c>
      <c r="R19" s="67">
        <v>42354000</v>
      </c>
      <c r="S19" s="66">
        <v>9327000</v>
      </c>
      <c r="T19" s="66">
        <v>9254000</v>
      </c>
      <c r="U19" s="66">
        <v>8897000</v>
      </c>
      <c r="V19" s="66">
        <v>8071000</v>
      </c>
      <c r="W19" s="67">
        <v>35549000</v>
      </c>
      <c r="X19" s="66">
        <v>7821000</v>
      </c>
      <c r="Y19" s="66">
        <v>8381000</v>
      </c>
      <c r="Z19" s="66">
        <v>8466000</v>
      </c>
      <c r="AA19" s="66">
        <v>7924000</v>
      </c>
      <c r="AB19" s="67">
        <v>32592000</v>
      </c>
      <c r="AC19" s="66">
        <v>8322000</v>
      </c>
      <c r="AD19" s="66">
        <v>8549000</v>
      </c>
      <c r="AE19" s="66">
        <v>8885000</v>
      </c>
      <c r="AF19" s="66">
        <v>8608000</v>
      </c>
      <c r="AG19" s="67">
        <v>34364000</v>
      </c>
      <c r="AH19" s="66">
        <v>9269000</v>
      </c>
      <c r="AI19" s="66">
        <v>9411000</v>
      </c>
      <c r="AJ19" s="66">
        <v>9286000</v>
      </c>
      <c r="AK19" s="66">
        <v>9522000</v>
      </c>
      <c r="AL19" s="67">
        <v>37488000</v>
      </c>
      <c r="AN19" s="34"/>
      <c r="AO19" s="34"/>
    </row>
    <row r="20" spans="2:41" ht="17.25" customHeight="1" x14ac:dyDescent="0.3">
      <c r="B20" s="69" t="s">
        <v>27</v>
      </c>
      <c r="C20" s="70"/>
      <c r="D20" s="71">
        <v>0.70778881338212229</v>
      </c>
      <c r="E20" s="71">
        <v>0.72531847133757965</v>
      </c>
      <c r="F20" s="71">
        <v>0.72117830475096412</v>
      </c>
      <c r="G20" s="71">
        <v>0.72171448813319161</v>
      </c>
      <c r="H20" s="72">
        <v>0.71961586568018487</v>
      </c>
      <c r="I20" s="71">
        <v>0.72283534085892664</v>
      </c>
      <c r="J20" s="71">
        <v>0.72012685468342963</v>
      </c>
      <c r="K20" s="71">
        <v>0.70843134180126499</v>
      </c>
      <c r="L20" s="71">
        <v>0.68209245244426264</v>
      </c>
      <c r="M20" s="72">
        <v>0.70732112683859172</v>
      </c>
      <c r="N20" s="71">
        <v>0.67542098806735806</v>
      </c>
      <c r="O20" s="71">
        <v>0.66768684581012427</v>
      </c>
      <c r="P20" s="71">
        <v>0.65390969162995594</v>
      </c>
      <c r="Q20" s="71">
        <v>0.65535857104772066</v>
      </c>
      <c r="R20" s="72">
        <v>0.66382458505085973</v>
      </c>
      <c r="S20" s="71">
        <v>0.6783766092079424</v>
      </c>
      <c r="T20" s="71">
        <v>0.69521448426113741</v>
      </c>
      <c r="U20" s="71">
        <v>0.71438895134093461</v>
      </c>
      <c r="V20" s="71">
        <v>0.70717602733724705</v>
      </c>
      <c r="W20" s="72">
        <v>0.69803836864531588</v>
      </c>
      <c r="X20" s="71">
        <v>0.70459459459459461</v>
      </c>
      <c r="Y20" s="71">
        <v>0.69760279673713999</v>
      </c>
      <c r="Z20" s="71">
        <v>0.69183623437116937</v>
      </c>
      <c r="AA20" s="71">
        <v>0.67993821863737769</v>
      </c>
      <c r="AB20" s="72">
        <v>0.69337304542069988</v>
      </c>
      <c r="AC20" s="71">
        <v>0.69171307455739339</v>
      </c>
      <c r="AD20" s="71">
        <v>0.69464532379946375</v>
      </c>
      <c r="AE20" s="71">
        <v>0.69500938673341672</v>
      </c>
      <c r="AF20" s="71">
        <v>0.68913617804819471</v>
      </c>
      <c r="AG20" s="72">
        <v>0.69264104166246754</v>
      </c>
      <c r="AH20" s="71">
        <v>0.69456725365305361</v>
      </c>
      <c r="AI20" s="71">
        <v>0.6944874916980297</v>
      </c>
      <c r="AJ20" s="71">
        <v>0.69499999999999995</v>
      </c>
      <c r="AK20" s="71">
        <v>0.69534102526654007</v>
      </c>
      <c r="AL20" s="72">
        <v>0.69473684210526321</v>
      </c>
    </row>
    <row r="21" spans="2:41" x14ac:dyDescent="0.3">
      <c r="B21" s="64" t="s">
        <v>28</v>
      </c>
      <c r="C21" s="65"/>
      <c r="H21" s="74"/>
      <c r="M21" s="74"/>
      <c r="R21" s="74"/>
      <c r="W21" s="74"/>
      <c r="AB21" s="74"/>
      <c r="AG21" s="74"/>
      <c r="AL21" s="74"/>
    </row>
    <row r="22" spans="2:41" s="16" customFormat="1" x14ac:dyDescent="0.3">
      <c r="B22" s="30" t="s">
        <v>29</v>
      </c>
      <c r="C22" s="35"/>
      <c r="D22" s="32">
        <v>3322000</v>
      </c>
      <c r="E22" s="32">
        <v>3551000</v>
      </c>
      <c r="F22" s="32">
        <v>3666000</v>
      </c>
      <c r="G22" s="32">
        <v>4326000</v>
      </c>
      <c r="H22" s="63">
        <v>14865000</v>
      </c>
      <c r="I22" s="32">
        <v>4389000</v>
      </c>
      <c r="J22" s="32">
        <v>4845000</v>
      </c>
      <c r="K22" s="32">
        <v>5071000</v>
      </c>
      <c r="L22" s="32">
        <v>5603000</v>
      </c>
      <c r="M22" s="63">
        <v>19908000</v>
      </c>
      <c r="N22" s="32">
        <v>4293000</v>
      </c>
      <c r="O22" s="32">
        <v>3709000</v>
      </c>
      <c r="P22" s="32">
        <v>3165000</v>
      </c>
      <c r="Q22" s="32">
        <v>3219000</v>
      </c>
      <c r="R22" s="63">
        <v>14386000</v>
      </c>
      <c r="S22" s="32">
        <v>2763000</v>
      </c>
      <c r="T22" s="32">
        <v>2477000</v>
      </c>
      <c r="U22" s="32">
        <v>2248000</v>
      </c>
      <c r="V22" s="32">
        <v>2287000</v>
      </c>
      <c r="W22" s="63">
        <v>9775000</v>
      </c>
      <c r="X22" s="32">
        <v>2296000</v>
      </c>
      <c r="Y22" s="32">
        <v>2478000</v>
      </c>
      <c r="Z22" s="32">
        <v>2717000</v>
      </c>
      <c r="AA22" s="32">
        <v>2584000</v>
      </c>
      <c r="AB22" s="63">
        <v>10075000</v>
      </c>
      <c r="AC22" s="32">
        <v>2539000</v>
      </c>
      <c r="AD22" s="32">
        <v>2625000</v>
      </c>
      <c r="AE22" s="32">
        <v>2569000</v>
      </c>
      <c r="AF22" s="32">
        <v>2467000</v>
      </c>
      <c r="AG22" s="63">
        <v>10200000</v>
      </c>
      <c r="AH22" s="32">
        <v>2774000</v>
      </c>
      <c r="AI22" s="32">
        <v>2761000</v>
      </c>
      <c r="AJ22" s="32">
        <v>2774000</v>
      </c>
      <c r="AK22" s="32">
        <v>2880000</v>
      </c>
      <c r="AL22" s="63">
        <v>11189000</v>
      </c>
      <c r="AN22" s="34"/>
      <c r="AO22" s="34"/>
    </row>
    <row r="23" spans="2:41" s="16" customFormat="1" x14ac:dyDescent="0.3">
      <c r="B23" s="30" t="s">
        <v>30</v>
      </c>
      <c r="C23" s="35"/>
      <c r="D23" s="32">
        <v>5204000</v>
      </c>
      <c r="E23" s="32">
        <v>6905000</v>
      </c>
      <c r="F23" s="32">
        <v>7917000</v>
      </c>
      <c r="G23" s="32">
        <v>7417000</v>
      </c>
      <c r="H23" s="63">
        <v>27443000</v>
      </c>
      <c r="I23" s="32">
        <v>8196000</v>
      </c>
      <c r="J23" s="32">
        <v>9150000</v>
      </c>
      <c r="K23" s="32">
        <v>9211000</v>
      </c>
      <c r="L23" s="32">
        <v>9311000</v>
      </c>
      <c r="M23" s="63">
        <v>35868000</v>
      </c>
      <c r="N23" s="32">
        <v>7347000</v>
      </c>
      <c r="O23" s="32">
        <v>7572000</v>
      </c>
      <c r="P23" s="32">
        <v>5701000</v>
      </c>
      <c r="Q23" s="32">
        <v>5067000</v>
      </c>
      <c r="R23" s="63">
        <v>25687000</v>
      </c>
      <c r="S23" s="32">
        <v>4349000</v>
      </c>
      <c r="T23" s="32">
        <v>3932000</v>
      </c>
      <c r="U23" s="32">
        <v>4322000</v>
      </c>
      <c r="V23" s="32">
        <v>4463000</v>
      </c>
      <c r="W23" s="63">
        <v>17066000</v>
      </c>
      <c r="X23" s="32">
        <v>3690000</v>
      </c>
      <c r="Y23" s="32">
        <v>4011000</v>
      </c>
      <c r="Z23" s="32">
        <v>4211000</v>
      </c>
      <c r="AA23" s="32">
        <v>3877000</v>
      </c>
      <c r="AB23" s="63">
        <v>15789000</v>
      </c>
      <c r="AC23" s="32">
        <v>3475000</v>
      </c>
      <c r="AD23" s="32">
        <v>3443000</v>
      </c>
      <c r="AE23" s="32">
        <v>3929000</v>
      </c>
      <c r="AF23" s="32">
        <v>4069000</v>
      </c>
      <c r="AG23" s="63">
        <v>14916000</v>
      </c>
      <c r="AH23" s="32">
        <v>4025000</v>
      </c>
      <c r="AI23" s="32">
        <v>4001000</v>
      </c>
      <c r="AJ23" s="32">
        <v>3919000</v>
      </c>
      <c r="AK23" s="32">
        <v>3812000</v>
      </c>
      <c r="AL23" s="63">
        <v>15757000</v>
      </c>
      <c r="AN23" s="34"/>
      <c r="AO23" s="34"/>
    </row>
    <row r="24" spans="2:41" s="16" customFormat="1" x14ac:dyDescent="0.3">
      <c r="B24" s="23" t="s">
        <v>31</v>
      </c>
      <c r="C24" s="35"/>
      <c r="D24" s="32">
        <v>1357000</v>
      </c>
      <c r="E24" s="32">
        <v>2257000</v>
      </c>
      <c r="F24" s="32">
        <v>2815000</v>
      </c>
      <c r="G24" s="32">
        <v>2586000</v>
      </c>
      <c r="H24" s="63">
        <v>9015000</v>
      </c>
      <c r="I24" s="32">
        <v>3199000</v>
      </c>
      <c r="J24" s="32">
        <v>3470000</v>
      </c>
      <c r="K24" s="32">
        <v>2086000</v>
      </c>
      <c r="L24" s="32">
        <v>1621000</v>
      </c>
      <c r="M24" s="63">
        <v>10376000</v>
      </c>
      <c r="N24" s="32">
        <v>2155000</v>
      </c>
      <c r="O24" s="32">
        <v>2599000</v>
      </c>
      <c r="P24" s="32">
        <v>1860000</v>
      </c>
      <c r="Q24" s="32">
        <v>1670000</v>
      </c>
      <c r="R24" s="63">
        <v>8284000</v>
      </c>
      <c r="S24" s="32">
        <v>1518000</v>
      </c>
      <c r="T24" s="32">
        <v>1442000</v>
      </c>
      <c r="U24" s="32">
        <v>1364000</v>
      </c>
      <c r="V24" s="32">
        <v>1372000</v>
      </c>
      <c r="W24" s="63">
        <v>5696000</v>
      </c>
      <c r="X24" s="32">
        <v>1156000</v>
      </c>
      <c r="Y24" s="32">
        <v>1236000</v>
      </c>
      <c r="Z24" s="32">
        <v>1136000</v>
      </c>
      <c r="AA24" s="32">
        <v>1156000</v>
      </c>
      <c r="AB24" s="63">
        <v>4684000</v>
      </c>
      <c r="AC24" s="32">
        <v>1091000</v>
      </c>
      <c r="AD24" s="32">
        <v>1348000</v>
      </c>
      <c r="AE24" s="32">
        <v>1248000</v>
      </c>
      <c r="AF24" s="32">
        <v>1606000</v>
      </c>
      <c r="AG24" s="63">
        <v>5293000</v>
      </c>
      <c r="AH24" s="32">
        <v>1026000</v>
      </c>
      <c r="AI24" s="32">
        <v>1064000</v>
      </c>
      <c r="AJ24" s="32">
        <v>1293000</v>
      </c>
      <c r="AK24" s="32">
        <v>1265000</v>
      </c>
      <c r="AL24" s="63">
        <v>4648000</v>
      </c>
      <c r="AN24" s="34"/>
      <c r="AO24" s="34"/>
    </row>
    <row r="25" spans="2:41" s="16" customFormat="1" ht="27.6" x14ac:dyDescent="0.3">
      <c r="B25" s="76" t="s">
        <v>32</v>
      </c>
      <c r="C25" s="77"/>
      <c r="D25" s="78">
        <v>1161000</v>
      </c>
      <c r="E25" s="78">
        <v>1339000</v>
      </c>
      <c r="F25" s="78">
        <v>1425000</v>
      </c>
      <c r="G25" s="78">
        <v>1525000</v>
      </c>
      <c r="H25" s="63">
        <v>5450000</v>
      </c>
      <c r="I25" s="78">
        <v>1595000</v>
      </c>
      <c r="J25" s="78">
        <v>1733000</v>
      </c>
      <c r="K25" s="78">
        <v>1714000</v>
      </c>
      <c r="L25" s="78">
        <v>1641000</v>
      </c>
      <c r="M25" s="63">
        <v>6683000</v>
      </c>
      <c r="N25" s="78">
        <v>1474000</v>
      </c>
      <c r="O25" s="78">
        <v>1412000</v>
      </c>
      <c r="P25" s="78">
        <v>1165000</v>
      </c>
      <c r="Q25" s="78">
        <v>1109000</v>
      </c>
      <c r="R25" s="63">
        <v>5160000</v>
      </c>
      <c r="S25" s="32">
        <v>939000</v>
      </c>
      <c r="T25" s="32">
        <v>864000</v>
      </c>
      <c r="U25" s="32">
        <v>746000</v>
      </c>
      <c r="V25" s="78">
        <v>630000</v>
      </c>
      <c r="W25" s="63">
        <v>3179000</v>
      </c>
      <c r="X25" s="32">
        <v>527000</v>
      </c>
      <c r="Y25" s="32">
        <v>526000</v>
      </c>
      <c r="Z25" s="32">
        <v>496000</v>
      </c>
      <c r="AA25" s="32">
        <v>424000</v>
      </c>
      <c r="AB25" s="63">
        <v>1973000</v>
      </c>
      <c r="AC25" s="32">
        <v>344000</v>
      </c>
      <c r="AD25" s="32">
        <v>273000</v>
      </c>
      <c r="AE25" s="32">
        <v>222000</v>
      </c>
      <c r="AF25" s="32">
        <v>167000</v>
      </c>
      <c r="AG25" s="63">
        <v>1006000</v>
      </c>
      <c r="AH25" s="32">
        <v>140000</v>
      </c>
      <c r="AI25" s="32">
        <v>95000</v>
      </c>
      <c r="AJ25" s="32">
        <v>82000</v>
      </c>
      <c r="AK25" s="32">
        <v>84000</v>
      </c>
      <c r="AL25" s="63">
        <v>401000</v>
      </c>
      <c r="AN25" s="34"/>
      <c r="AO25" s="34"/>
    </row>
    <row r="26" spans="2:41" s="16" customFormat="1" ht="14.4" thickBot="1" x14ac:dyDescent="0.35">
      <c r="B26" s="23" t="s">
        <v>33</v>
      </c>
      <c r="C26" s="79"/>
      <c r="D26" s="66">
        <v>11044000</v>
      </c>
      <c r="E26" s="66">
        <v>14052000</v>
      </c>
      <c r="F26" s="66">
        <v>15823000</v>
      </c>
      <c r="G26" s="66">
        <v>15854000</v>
      </c>
      <c r="H26" s="67">
        <v>56773000</v>
      </c>
      <c r="I26" s="66">
        <v>17379000</v>
      </c>
      <c r="J26" s="66">
        <v>19198000</v>
      </c>
      <c r="K26" s="66">
        <v>18082000</v>
      </c>
      <c r="L26" s="66">
        <v>18176000</v>
      </c>
      <c r="M26" s="67">
        <v>72835000</v>
      </c>
      <c r="N26" s="66">
        <v>15269000</v>
      </c>
      <c r="O26" s="66">
        <v>15292000</v>
      </c>
      <c r="P26" s="66">
        <v>11891000</v>
      </c>
      <c r="Q26" s="66">
        <v>11065000</v>
      </c>
      <c r="R26" s="67">
        <v>53517000</v>
      </c>
      <c r="S26" s="66">
        <v>9569000</v>
      </c>
      <c r="T26" s="66">
        <v>8715000</v>
      </c>
      <c r="U26" s="66">
        <v>8680000</v>
      </c>
      <c r="V26" s="66">
        <v>8752000</v>
      </c>
      <c r="W26" s="67">
        <v>35716000</v>
      </c>
      <c r="X26" s="66">
        <v>7669000</v>
      </c>
      <c r="Y26" s="66">
        <v>8251000</v>
      </c>
      <c r="Z26" s="66">
        <v>8560000</v>
      </c>
      <c r="AA26" s="66">
        <v>8041000</v>
      </c>
      <c r="AB26" s="67">
        <v>32521000</v>
      </c>
      <c r="AC26" s="66">
        <v>7449000</v>
      </c>
      <c r="AD26" s="66">
        <v>7689000</v>
      </c>
      <c r="AE26" s="66">
        <v>7968000</v>
      </c>
      <c r="AF26" s="66">
        <v>8309000</v>
      </c>
      <c r="AG26" s="67">
        <v>31415000</v>
      </c>
      <c r="AH26" s="66">
        <v>7965000</v>
      </c>
      <c r="AI26" s="66">
        <v>7921000</v>
      </c>
      <c r="AJ26" s="66">
        <v>8068000</v>
      </c>
      <c r="AK26" s="66">
        <v>8041000</v>
      </c>
      <c r="AL26" s="67">
        <v>31995000</v>
      </c>
      <c r="AN26" s="34"/>
      <c r="AO26" s="34"/>
    </row>
    <row r="27" spans="2:41" s="16" customFormat="1" ht="4.5" customHeight="1" x14ac:dyDescent="0.3">
      <c r="B27" s="23"/>
      <c r="C27" s="53"/>
      <c r="D27" s="53"/>
      <c r="E27" s="53"/>
      <c r="F27" s="53"/>
      <c r="G27" s="53"/>
      <c r="H27" s="63"/>
      <c r="I27" s="53"/>
      <c r="J27" s="53"/>
      <c r="K27" s="53"/>
      <c r="L27" s="53"/>
      <c r="M27" s="63"/>
      <c r="N27" s="53"/>
      <c r="O27" s="53"/>
      <c r="R27" s="63"/>
      <c r="W27" s="63"/>
      <c r="AB27" s="63"/>
      <c r="AG27" s="63"/>
      <c r="AL27" s="63"/>
    </row>
    <row r="28" spans="2:41" s="16" customFormat="1" ht="14.4" thickBot="1" x14ac:dyDescent="0.35">
      <c r="B28" s="23" t="s">
        <v>91</v>
      </c>
      <c r="C28" s="79"/>
      <c r="D28" s="80">
        <v>-4274000</v>
      </c>
      <c r="E28" s="80">
        <v>-5853000</v>
      </c>
      <c r="F28" s="80">
        <v>-7034000</v>
      </c>
      <c r="G28" s="80">
        <v>-5667000</v>
      </c>
      <c r="H28" s="55">
        <v>-22828000</v>
      </c>
      <c r="I28" s="80">
        <v>-5917000</v>
      </c>
      <c r="J28" s="80">
        <v>-6482000</v>
      </c>
      <c r="K28" s="80">
        <v>-4529000</v>
      </c>
      <c r="L28" s="80">
        <v>-4837000</v>
      </c>
      <c r="M28" s="55">
        <v>-21765000</v>
      </c>
      <c r="N28" s="80">
        <v>-3156000</v>
      </c>
      <c r="O28" s="80">
        <v>-4384000</v>
      </c>
      <c r="P28" s="80">
        <v>-2391000</v>
      </c>
      <c r="Q28" s="80">
        <v>-1232000</v>
      </c>
      <c r="R28" s="55">
        <v>-11163000</v>
      </c>
      <c r="S28" s="80">
        <v>-242000</v>
      </c>
      <c r="T28" s="80">
        <v>539000</v>
      </c>
      <c r="U28" s="80">
        <v>217000</v>
      </c>
      <c r="V28" s="80">
        <v>-681000</v>
      </c>
      <c r="W28" s="132">
        <v>-167000</v>
      </c>
      <c r="X28" s="80">
        <v>152000</v>
      </c>
      <c r="Y28" s="80">
        <v>130000</v>
      </c>
      <c r="Z28" s="80">
        <v>-94000</v>
      </c>
      <c r="AA28" s="80">
        <v>-117000</v>
      </c>
      <c r="AB28" s="132">
        <v>71000</v>
      </c>
      <c r="AC28" s="80">
        <v>873000</v>
      </c>
      <c r="AD28" s="80">
        <v>860000</v>
      </c>
      <c r="AE28" s="80">
        <v>917000</v>
      </c>
      <c r="AF28" s="80">
        <v>299000</v>
      </c>
      <c r="AG28" s="132">
        <v>2949000</v>
      </c>
      <c r="AH28" s="80">
        <v>1304000</v>
      </c>
      <c r="AI28" s="80">
        <v>1490000</v>
      </c>
      <c r="AJ28" s="80">
        <v>1218000</v>
      </c>
      <c r="AK28" s="80">
        <v>1481000</v>
      </c>
      <c r="AL28" s="132">
        <v>5493000</v>
      </c>
      <c r="AN28" s="34"/>
      <c r="AO28" s="34"/>
    </row>
    <row r="29" spans="2:41" ht="18" customHeight="1" thickBot="1" x14ac:dyDescent="0.35">
      <c r="B29" s="69" t="s">
        <v>27</v>
      </c>
      <c r="C29" s="70"/>
      <c r="D29" s="138">
        <v>-0.44683742812336646</v>
      </c>
      <c r="E29" s="138">
        <v>-0.51778131634819535</v>
      </c>
      <c r="F29" s="138">
        <v>-0.57717239681627963</v>
      </c>
      <c r="G29" s="138">
        <v>-0.40148777895855475</v>
      </c>
      <c r="H29" s="139">
        <v>-0.48394140467660213</v>
      </c>
      <c r="I29" s="138">
        <v>-0.37314750583338591</v>
      </c>
      <c r="J29" s="138">
        <v>-0.36708574017442519</v>
      </c>
      <c r="K29" s="138">
        <v>-0.2367361873399195</v>
      </c>
      <c r="L29" s="138">
        <v>-0.24734096952341991</v>
      </c>
      <c r="M29" s="139">
        <v>-0.30144594332566965</v>
      </c>
      <c r="N29" s="138">
        <v>-0.17597858815657411</v>
      </c>
      <c r="O29" s="138">
        <v>-0.26834792189508477</v>
      </c>
      <c r="P29" s="138">
        <v>-0.16457874449339208</v>
      </c>
      <c r="Q29" s="138">
        <v>-8.2111436950146624E-2</v>
      </c>
      <c r="R29" s="139">
        <v>-0.17496042505838283</v>
      </c>
      <c r="S29" s="138">
        <v>-1.7601280093097679E-2</v>
      </c>
      <c r="T29" s="138">
        <v>4.0492825482683494E-2</v>
      </c>
      <c r="U29" s="138">
        <v>1.7424120764413041E-2</v>
      </c>
      <c r="V29" s="138">
        <v>-5.9668798738280911E-2</v>
      </c>
      <c r="W29" s="139">
        <v>-3.2792035658884286E-3</v>
      </c>
      <c r="X29" s="138">
        <v>1.3693693693693694E-2</v>
      </c>
      <c r="Y29" s="138">
        <v>1.0820709172631929E-2</v>
      </c>
      <c r="Z29" s="138">
        <v>-7.681621312413173E-3</v>
      </c>
      <c r="AA29" s="138">
        <v>-1.0039471426119786E-2</v>
      </c>
      <c r="AB29" s="139">
        <v>1.510477608765025E-3</v>
      </c>
      <c r="AC29" s="138">
        <v>7.2562546754218263E-2</v>
      </c>
      <c r="AD29" s="138">
        <v>6.9878930689851307E-2</v>
      </c>
      <c r="AE29" s="138">
        <v>7.1730287859824785E-2</v>
      </c>
      <c r="AF29" s="138">
        <v>2.3937234809062524E-2</v>
      </c>
      <c r="AG29" s="139">
        <v>5.9440066111704597E-2</v>
      </c>
      <c r="AH29" s="138">
        <v>9.7714499812663919E-2</v>
      </c>
      <c r="AI29" s="138">
        <v>0.10995498487196517</v>
      </c>
      <c r="AJ29" s="138">
        <v>9.0999999999999998E-2</v>
      </c>
      <c r="AK29" s="138">
        <v>0.10814955454943771</v>
      </c>
      <c r="AL29" s="139">
        <v>0.10179762787249814</v>
      </c>
    </row>
    <row r="30" spans="2:41" s="64" customFormat="1" ht="18" customHeight="1" x14ac:dyDescent="0.3">
      <c r="B30" s="140" t="s">
        <v>92</v>
      </c>
    </row>
    <row r="31" spans="2:41" s="64" customFormat="1" x14ac:dyDescent="0.3">
      <c r="B31" s="140" t="s">
        <v>93</v>
      </c>
    </row>
    <row r="32" spans="2:41" s="64" customFormat="1" x14ac:dyDescent="0.3">
      <c r="B32" s="140" t="s">
        <v>94</v>
      </c>
    </row>
    <row r="33" spans="2:38" s="64" customFormat="1" x14ac:dyDescent="0.3">
      <c r="B33" s="140" t="s">
        <v>95</v>
      </c>
    </row>
    <row r="34" spans="2:38" s="64" customFormat="1" ht="15" x14ac:dyDescent="0.3">
      <c r="B34" s="140" t="s">
        <v>96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spans="2:38" s="64" customFormat="1" x14ac:dyDescent="0.3">
      <c r="B35" s="140" t="s">
        <v>51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</row>
    <row r="36" spans="2:38" s="64" customFormat="1" ht="15" x14ac:dyDescent="0.3">
      <c r="B36" s="140" t="s">
        <v>97</v>
      </c>
    </row>
    <row r="37" spans="2:38" s="64" customFormat="1" ht="14.4" x14ac:dyDescent="0.3">
      <c r="B37" s="140" t="s">
        <v>98</v>
      </c>
    </row>
    <row r="38" spans="2:38" s="64" customFormat="1" ht="14.4" x14ac:dyDescent="0.3">
      <c r="B38" s="140" t="s">
        <v>99</v>
      </c>
    </row>
    <row r="39" spans="2:38" s="64" customFormat="1" x14ac:dyDescent="0.3">
      <c r="B39" s="140" t="s">
        <v>100</v>
      </c>
    </row>
    <row r="40" spans="2:38" s="64" customFormat="1" x14ac:dyDescent="0.3">
      <c r="B40" s="140" t="s">
        <v>101</v>
      </c>
    </row>
    <row r="41" spans="2:38" s="64" customFormat="1" x14ac:dyDescent="0.3">
      <c r="B41" s="140" t="s">
        <v>102</v>
      </c>
    </row>
    <row r="42" spans="2:38" s="64" customFormat="1" x14ac:dyDescent="0.3">
      <c r="B42" s="140" t="s">
        <v>117</v>
      </c>
    </row>
    <row r="43" spans="2:38" s="64" customFormat="1" x14ac:dyDescent="0.3"/>
    <row r="44" spans="2:38" s="64" customFormat="1" x14ac:dyDescent="0.3"/>
    <row r="45" spans="2:38" s="64" customFormat="1" x14ac:dyDescent="0.3"/>
    <row r="46" spans="2:38" s="64" customFormat="1" x14ac:dyDescent="0.3"/>
    <row r="47" spans="2:38" s="64" customFormat="1" x14ac:dyDescent="0.3"/>
    <row r="48" spans="2:38" s="64" customFormat="1" x14ac:dyDescent="0.3"/>
    <row r="49" s="64" customFormat="1" x14ac:dyDescent="0.3"/>
    <row r="50" s="64" customFormat="1" x14ac:dyDescent="0.3"/>
  </sheetData>
  <mergeCells count="3">
    <mergeCell ref="X4:AA4"/>
    <mergeCell ref="AC4:AF4"/>
    <mergeCell ref="AH4:AK4"/>
  </mergeCells>
  <pageMargins left="0.7" right="0.7" top="0.75" bottom="0.75" header="0.3" footer="0.3"/>
  <pageSetup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73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8" x14ac:dyDescent="0.3"/>
  <cols>
    <col min="1" max="1" width="2.6640625" style="68" customWidth="1"/>
    <col min="2" max="2" width="38.109375" style="64" customWidth="1"/>
    <col min="3" max="3" width="0.88671875" style="64" customWidth="1"/>
    <col min="4" max="7" width="12.6640625" style="64" hidden="1" customWidth="1"/>
    <col min="8" max="8" width="13.33203125" style="64" hidden="1" customWidth="1"/>
    <col min="9" max="12" width="12.6640625" style="64" hidden="1" customWidth="1"/>
    <col min="13" max="13" width="13.33203125" style="64" hidden="1" customWidth="1"/>
    <col min="14" max="15" width="12.6640625" style="64" hidden="1" customWidth="1"/>
    <col min="16" max="16" width="12.88671875" style="68" hidden="1" customWidth="1"/>
    <col min="17" max="17" width="11.88671875" style="68" hidden="1" customWidth="1"/>
    <col min="18" max="18" width="12.5546875" style="68" customWidth="1"/>
    <col min="19" max="21" width="12.5546875" style="68" bestFit="1" customWidth="1"/>
    <col min="22" max="22" width="13.88671875" style="75" bestFit="1" customWidth="1"/>
    <col min="23" max="23" width="12.5546875" style="68" customWidth="1"/>
    <col min="24" max="24" width="12.5546875" style="68" bestFit="1" customWidth="1"/>
    <col min="25" max="28" width="12.5546875" style="68" customWidth="1"/>
    <col min="29" max="29" width="12.6640625" style="68" customWidth="1"/>
    <col min="30" max="30" width="12.5546875" style="68" customWidth="1"/>
    <col min="31" max="31" width="12.6640625" style="68" customWidth="1"/>
    <col min="32" max="33" width="12.88671875" style="68" customWidth="1"/>
    <col min="34" max="35" width="13" style="68" customWidth="1"/>
    <col min="36" max="36" width="12.44140625" style="68" bestFit="1" customWidth="1"/>
    <col min="37" max="38" width="12.6640625" style="68" customWidth="1"/>
    <col min="39" max="16384" width="9.109375" style="68"/>
  </cols>
  <sheetData>
    <row r="1" spans="2:38" s="3" customFormat="1" ht="25.5" customHeight="1" x14ac:dyDescent="0.5500000000000000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V1" s="4"/>
    </row>
    <row r="2" spans="2:38" s="3" customFormat="1" ht="18" customHeight="1" x14ac:dyDescent="0.4">
      <c r="B2" s="5" t="s">
        <v>1</v>
      </c>
      <c r="C2" s="6"/>
      <c r="D2" s="6"/>
      <c r="E2" s="6"/>
      <c r="F2" s="6"/>
      <c r="G2" s="6"/>
      <c r="H2" s="6"/>
      <c r="I2" s="6"/>
      <c r="J2" s="6"/>
      <c r="K2" s="2"/>
      <c r="L2" s="6"/>
      <c r="M2" s="6"/>
      <c r="N2" s="6"/>
      <c r="O2" s="6"/>
      <c r="V2" s="4"/>
    </row>
    <row r="3" spans="2:38" s="3" customFormat="1" ht="18" customHeight="1" thickBot="1" x14ac:dyDescent="0.4"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V3" s="4"/>
    </row>
    <row r="4" spans="2:38" s="16" customFormat="1" ht="16.2" thickTop="1" x14ac:dyDescent="0.3">
      <c r="B4" s="10" t="s">
        <v>103</v>
      </c>
      <c r="C4" s="11"/>
      <c r="D4" s="12" t="s">
        <v>4</v>
      </c>
      <c r="E4" s="13"/>
      <c r="F4" s="14"/>
      <c r="G4" s="13"/>
      <c r="H4" s="15" t="s">
        <v>5</v>
      </c>
      <c r="I4" s="12" t="s">
        <v>4</v>
      </c>
      <c r="J4" s="13"/>
      <c r="K4" s="14"/>
      <c r="L4" s="13"/>
      <c r="M4" s="15" t="s">
        <v>5</v>
      </c>
      <c r="N4" s="12" t="s">
        <v>4</v>
      </c>
      <c r="O4" s="12"/>
      <c r="P4" s="12"/>
      <c r="Q4" s="12"/>
      <c r="R4" s="15" t="s">
        <v>5</v>
      </c>
      <c r="S4" s="12" t="s">
        <v>4</v>
      </c>
      <c r="T4" s="12"/>
      <c r="U4" s="12"/>
      <c r="V4" s="12"/>
      <c r="W4" s="15" t="s">
        <v>104</v>
      </c>
      <c r="X4" s="150" t="s">
        <v>4</v>
      </c>
      <c r="Y4" s="151"/>
      <c r="Z4" s="151"/>
      <c r="AA4" s="152"/>
      <c r="AB4" s="15" t="s">
        <v>104</v>
      </c>
      <c r="AC4" s="153" t="s">
        <v>4</v>
      </c>
      <c r="AD4" s="154"/>
      <c r="AE4" s="154"/>
      <c r="AF4" s="154"/>
      <c r="AG4" s="137" t="s">
        <v>104</v>
      </c>
      <c r="AH4" s="156" t="s">
        <v>4</v>
      </c>
      <c r="AI4" s="157"/>
      <c r="AJ4" s="157"/>
      <c r="AK4" s="158"/>
      <c r="AL4" s="137" t="s">
        <v>5</v>
      </c>
    </row>
    <row r="5" spans="2:38" s="16" customFormat="1" x14ac:dyDescent="0.3">
      <c r="B5" s="17" t="s">
        <v>6</v>
      </c>
      <c r="C5" s="11"/>
      <c r="D5" s="18">
        <v>41364</v>
      </c>
      <c r="E5" s="19">
        <v>41455</v>
      </c>
      <c r="F5" s="19">
        <v>41547</v>
      </c>
      <c r="G5" s="19">
        <v>41639</v>
      </c>
      <c r="H5" s="20">
        <v>2013</v>
      </c>
      <c r="I5" s="18">
        <v>41729</v>
      </c>
      <c r="J5" s="19">
        <v>41820</v>
      </c>
      <c r="K5" s="19">
        <v>41912</v>
      </c>
      <c r="L5" s="19">
        <v>42004</v>
      </c>
      <c r="M5" s="20">
        <v>2014</v>
      </c>
      <c r="N5" s="21">
        <v>42094</v>
      </c>
      <c r="O5" s="21">
        <v>42185</v>
      </c>
      <c r="P5" s="21">
        <v>42277</v>
      </c>
      <c r="Q5" s="21">
        <v>42369</v>
      </c>
      <c r="R5" s="20">
        <v>2015</v>
      </c>
      <c r="S5" s="21">
        <v>42460</v>
      </c>
      <c r="T5" s="21">
        <v>42551</v>
      </c>
      <c r="U5" s="21">
        <v>42643</v>
      </c>
      <c r="V5" s="21">
        <v>42735</v>
      </c>
      <c r="W5" s="20">
        <v>2016</v>
      </c>
      <c r="X5" s="22">
        <v>42825</v>
      </c>
      <c r="Y5" s="22">
        <v>42916</v>
      </c>
      <c r="Z5" s="22">
        <v>43008</v>
      </c>
      <c r="AA5" s="22">
        <v>43100</v>
      </c>
      <c r="AB5" s="20">
        <v>2017</v>
      </c>
      <c r="AC5" s="22">
        <v>43190</v>
      </c>
      <c r="AD5" s="22">
        <v>43281</v>
      </c>
      <c r="AE5" s="22" t="s">
        <v>7</v>
      </c>
      <c r="AF5" s="22">
        <v>43465</v>
      </c>
      <c r="AG5" s="20">
        <v>2018</v>
      </c>
      <c r="AH5" s="22">
        <v>43555</v>
      </c>
      <c r="AI5" s="22">
        <v>43646</v>
      </c>
      <c r="AJ5" s="22">
        <v>43738</v>
      </c>
      <c r="AK5" s="22">
        <v>43830</v>
      </c>
      <c r="AL5" s="20">
        <v>2019</v>
      </c>
    </row>
    <row r="6" spans="2:38" s="16" customFormat="1" x14ac:dyDescent="0.3">
      <c r="B6" s="23" t="s">
        <v>10</v>
      </c>
      <c r="C6" s="24"/>
      <c r="D6" s="25"/>
      <c r="E6" s="26"/>
      <c r="F6" s="27"/>
      <c r="G6" s="26"/>
      <c r="H6" s="28"/>
      <c r="I6" s="25"/>
      <c r="J6" s="26"/>
      <c r="K6" s="27"/>
      <c r="L6" s="26"/>
      <c r="M6" s="28"/>
      <c r="N6" s="26"/>
      <c r="O6" s="26"/>
      <c r="R6" s="28"/>
      <c r="V6" s="29"/>
      <c r="W6" s="28"/>
      <c r="AB6" s="28"/>
      <c r="AG6" s="50"/>
      <c r="AL6" s="50"/>
    </row>
    <row r="7" spans="2:38" s="16" customFormat="1" x14ac:dyDescent="0.3">
      <c r="B7" s="30" t="s">
        <v>17</v>
      </c>
      <c r="C7" s="52"/>
      <c r="D7" s="32">
        <v>7346000</v>
      </c>
      <c r="E7" s="32">
        <v>6083000</v>
      </c>
      <c r="F7" s="32">
        <v>5112000</v>
      </c>
      <c r="G7" s="32">
        <v>6015000</v>
      </c>
      <c r="H7" s="33">
        <v>24556000</v>
      </c>
      <c r="I7" s="32">
        <v>5328000</v>
      </c>
      <c r="J7" s="32">
        <v>3840000</v>
      </c>
      <c r="K7" s="32">
        <v>4477000</v>
      </c>
      <c r="L7" s="32">
        <v>5591000</v>
      </c>
      <c r="M7" s="33">
        <v>19236000</v>
      </c>
      <c r="N7" s="32">
        <v>4386914.45</v>
      </c>
      <c r="O7" s="32">
        <v>3179000</v>
      </c>
      <c r="P7" s="32">
        <v>2456000</v>
      </c>
      <c r="Q7" s="32">
        <v>5555000</v>
      </c>
      <c r="R7" s="33">
        <v>15576914.449999999</v>
      </c>
      <c r="S7" s="32">
        <v>4947000</v>
      </c>
      <c r="T7" s="32">
        <v>4023000</v>
      </c>
      <c r="U7" s="32">
        <v>3113000</v>
      </c>
      <c r="V7" s="32">
        <v>4275000</v>
      </c>
      <c r="W7" s="33">
        <v>16358000</v>
      </c>
      <c r="X7" s="32">
        <v>3321000</v>
      </c>
      <c r="Y7" s="32">
        <v>3214000</v>
      </c>
      <c r="Z7" s="32">
        <v>2676000</v>
      </c>
      <c r="AA7" s="32">
        <v>3946000</v>
      </c>
      <c r="AB7" s="33">
        <v>13157000</v>
      </c>
      <c r="AC7" s="32">
        <v>3634000</v>
      </c>
      <c r="AD7" s="32">
        <v>4880000</v>
      </c>
      <c r="AE7" s="32">
        <v>4135000</v>
      </c>
      <c r="AF7" s="32">
        <v>6438000</v>
      </c>
      <c r="AG7" s="33">
        <v>19087000</v>
      </c>
      <c r="AH7" s="32">
        <v>8456000</v>
      </c>
      <c r="AI7" s="32">
        <v>10673000</v>
      </c>
      <c r="AJ7" s="32">
        <v>11178000</v>
      </c>
      <c r="AK7" s="32">
        <v>18828000</v>
      </c>
      <c r="AL7" s="33">
        <v>49135000</v>
      </c>
    </row>
    <row r="8" spans="2:38" s="16" customFormat="1" x14ac:dyDescent="0.3">
      <c r="B8" s="30" t="s">
        <v>18</v>
      </c>
      <c r="C8" s="52"/>
      <c r="D8" s="32">
        <v>1384000</v>
      </c>
      <c r="E8" s="32">
        <v>1393000</v>
      </c>
      <c r="F8" s="32">
        <v>1285000</v>
      </c>
      <c r="G8" s="32">
        <v>1144000</v>
      </c>
      <c r="H8" s="33">
        <v>5206000</v>
      </c>
      <c r="I8" s="32">
        <v>1579000</v>
      </c>
      <c r="J8" s="32">
        <v>1722000</v>
      </c>
      <c r="K8" s="32">
        <v>1861000</v>
      </c>
      <c r="L8" s="32">
        <v>1684000</v>
      </c>
      <c r="M8" s="33">
        <v>6846000</v>
      </c>
      <c r="N8" s="32">
        <v>1837886.84</v>
      </c>
      <c r="O8" s="32">
        <v>1867000</v>
      </c>
      <c r="P8" s="32">
        <v>2613000</v>
      </c>
      <c r="Q8" s="32">
        <v>2574000</v>
      </c>
      <c r="R8" s="33">
        <v>8891886.8399999999</v>
      </c>
      <c r="S8" s="32">
        <v>2195000</v>
      </c>
      <c r="T8" s="32">
        <v>2157000</v>
      </c>
      <c r="U8" s="32">
        <v>2107000</v>
      </c>
      <c r="V8" s="32">
        <v>1969000</v>
      </c>
      <c r="W8" s="33">
        <v>8428000</v>
      </c>
      <c r="X8" s="32">
        <v>2120000</v>
      </c>
      <c r="Y8" s="32">
        <v>2061000</v>
      </c>
      <c r="Z8" s="32">
        <v>1996000</v>
      </c>
      <c r="AA8" s="32">
        <v>2792000</v>
      </c>
      <c r="AB8" s="33">
        <v>8969000</v>
      </c>
      <c r="AC8" s="32">
        <v>3351000</v>
      </c>
      <c r="AD8" s="32">
        <v>3812000</v>
      </c>
      <c r="AE8" s="32">
        <v>3265000</v>
      </c>
      <c r="AF8" s="32">
        <v>3063000</v>
      </c>
      <c r="AG8" s="33">
        <v>13491000</v>
      </c>
      <c r="AH8" s="32">
        <v>4314000</v>
      </c>
      <c r="AI8" s="32">
        <v>4216000</v>
      </c>
      <c r="AJ8" s="32">
        <v>3840000</v>
      </c>
      <c r="AK8" s="32">
        <v>4086000</v>
      </c>
      <c r="AL8" s="33">
        <v>16456000</v>
      </c>
    </row>
    <row r="9" spans="2:38" s="16" customFormat="1" x14ac:dyDescent="0.3">
      <c r="B9" s="30" t="s">
        <v>13</v>
      </c>
      <c r="C9" s="35"/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2">
        <v>0</v>
      </c>
      <c r="O9" s="32">
        <v>0</v>
      </c>
      <c r="P9" s="32">
        <v>0</v>
      </c>
      <c r="Q9" s="32">
        <v>0</v>
      </c>
      <c r="R9" s="33">
        <v>0</v>
      </c>
      <c r="S9" s="32">
        <v>0</v>
      </c>
      <c r="T9" s="32">
        <v>0</v>
      </c>
      <c r="U9" s="32">
        <v>0</v>
      </c>
      <c r="V9" s="32">
        <v>0</v>
      </c>
      <c r="W9" s="33">
        <v>0</v>
      </c>
      <c r="X9" s="32">
        <v>0</v>
      </c>
      <c r="Y9" s="32">
        <v>0</v>
      </c>
      <c r="Z9" s="32">
        <v>0</v>
      </c>
      <c r="AA9" s="32">
        <v>0</v>
      </c>
      <c r="AB9" s="33">
        <v>0</v>
      </c>
      <c r="AC9" s="32">
        <v>0</v>
      </c>
      <c r="AD9" s="32">
        <v>0</v>
      </c>
      <c r="AE9" s="32">
        <v>0</v>
      </c>
      <c r="AF9" s="32">
        <v>0</v>
      </c>
      <c r="AG9" s="33">
        <v>0</v>
      </c>
      <c r="AH9" s="32">
        <v>0</v>
      </c>
      <c r="AI9" s="32">
        <v>0</v>
      </c>
      <c r="AJ9" s="32">
        <v>0</v>
      </c>
      <c r="AK9" s="32">
        <v>0</v>
      </c>
      <c r="AL9" s="33">
        <v>0</v>
      </c>
    </row>
    <row r="10" spans="2:38" s="16" customFormat="1" x14ac:dyDescent="0.3">
      <c r="B10" s="30" t="s">
        <v>14</v>
      </c>
      <c r="C10" s="36"/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32">
        <v>0</v>
      </c>
      <c r="O10" s="32">
        <v>0</v>
      </c>
      <c r="P10" s="32">
        <v>0</v>
      </c>
      <c r="Q10" s="32">
        <v>0</v>
      </c>
      <c r="R10" s="33">
        <v>0</v>
      </c>
      <c r="S10" s="32">
        <v>0</v>
      </c>
      <c r="T10" s="32">
        <v>0</v>
      </c>
      <c r="U10" s="32">
        <v>0</v>
      </c>
      <c r="V10" s="32">
        <v>0</v>
      </c>
      <c r="W10" s="33">
        <v>0</v>
      </c>
      <c r="X10" s="32">
        <v>0</v>
      </c>
      <c r="Y10" s="32">
        <v>0</v>
      </c>
      <c r="Z10" s="32">
        <v>0</v>
      </c>
      <c r="AA10" s="32">
        <v>0</v>
      </c>
      <c r="AB10" s="33">
        <v>0</v>
      </c>
      <c r="AC10" s="32">
        <v>0</v>
      </c>
      <c r="AD10" s="32">
        <v>0</v>
      </c>
      <c r="AE10" s="32">
        <v>0</v>
      </c>
      <c r="AF10" s="32">
        <v>0</v>
      </c>
      <c r="AG10" s="33">
        <v>0</v>
      </c>
      <c r="AH10" s="32">
        <v>0</v>
      </c>
      <c r="AI10" s="32">
        <v>0</v>
      </c>
      <c r="AJ10" s="32">
        <v>0</v>
      </c>
      <c r="AK10" s="32">
        <v>555000</v>
      </c>
      <c r="AL10" s="33">
        <v>555000</v>
      </c>
    </row>
    <row r="11" spans="2:38" s="16" customFormat="1" ht="14.4" thickBot="1" x14ac:dyDescent="0.35">
      <c r="B11" s="37" t="s">
        <v>19</v>
      </c>
      <c r="C11" s="38"/>
      <c r="D11" s="54">
        <v>8730208.8100000005</v>
      </c>
      <c r="E11" s="54">
        <v>7475722.7700000005</v>
      </c>
      <c r="F11" s="54">
        <v>6397178.9100000001</v>
      </c>
      <c r="G11" s="54">
        <v>7158253.3400000026</v>
      </c>
      <c r="H11" s="55">
        <v>29761363.829999998</v>
      </c>
      <c r="I11" s="54">
        <v>6906933.2300000004</v>
      </c>
      <c r="J11" s="54">
        <v>5562000</v>
      </c>
      <c r="K11" s="54">
        <v>6339112.1299999999</v>
      </c>
      <c r="L11" s="54">
        <v>7274621.7099999981</v>
      </c>
      <c r="M11" s="55">
        <v>26082092.359999999</v>
      </c>
      <c r="N11" s="54">
        <v>6224901.29</v>
      </c>
      <c r="O11" s="54">
        <v>5045680.5999999996</v>
      </c>
      <c r="P11" s="54">
        <v>5069213.66</v>
      </c>
      <c r="Q11" s="54">
        <v>8129000</v>
      </c>
      <c r="R11" s="55">
        <v>24468801.289999999</v>
      </c>
      <c r="S11" s="54">
        <v>7142246.9000000004</v>
      </c>
      <c r="T11" s="54">
        <v>6180000</v>
      </c>
      <c r="U11" s="54">
        <v>5220000</v>
      </c>
      <c r="V11" s="54">
        <v>6244000</v>
      </c>
      <c r="W11" s="55">
        <v>24786000</v>
      </c>
      <c r="X11" s="54">
        <v>5441000</v>
      </c>
      <c r="Y11" s="54">
        <v>5275000</v>
      </c>
      <c r="Z11" s="54">
        <v>4672353.96</v>
      </c>
      <c r="AA11" s="54">
        <v>6738000</v>
      </c>
      <c r="AB11" s="55">
        <v>22126000</v>
      </c>
      <c r="AC11" s="54">
        <v>6985000</v>
      </c>
      <c r="AD11" s="54">
        <v>8692000</v>
      </c>
      <c r="AE11" s="54">
        <v>7400000</v>
      </c>
      <c r="AF11" s="54">
        <v>9501000</v>
      </c>
      <c r="AG11" s="55">
        <v>32578000</v>
      </c>
      <c r="AH11" s="54">
        <v>12770000</v>
      </c>
      <c r="AI11" s="54">
        <v>14889000</v>
      </c>
      <c r="AJ11" s="54">
        <v>15018000</v>
      </c>
      <c r="AK11" s="54">
        <v>23469000</v>
      </c>
      <c r="AL11" s="55">
        <v>66146000</v>
      </c>
    </row>
    <row r="12" spans="2:38" s="16" customFormat="1" x14ac:dyDescent="0.3">
      <c r="B12" s="23" t="s">
        <v>20</v>
      </c>
      <c r="D12" s="56">
        <v>-0.17661940607166082</v>
      </c>
      <c r="E12" s="56">
        <v>-6.5527262070642522E-2</v>
      </c>
      <c r="F12" s="56">
        <v>-0.26001858806306177</v>
      </c>
      <c r="G12" s="56">
        <v>-0.34682989350736693</v>
      </c>
      <c r="H12" s="57">
        <v>-0.22105193986718874</v>
      </c>
      <c r="I12" s="58">
        <v>-0.20884673204053639</v>
      </c>
      <c r="J12" s="58">
        <v>-0.25606854867358886</v>
      </c>
      <c r="K12" s="58">
        <v>-9.0769354455962903E-3</v>
      </c>
      <c r="L12" s="58">
        <v>1.6256531373335825E-2</v>
      </c>
      <c r="M12" s="59">
        <v>-0.12362576832891059</v>
      </c>
      <c r="N12" s="58">
        <v>-9.8745987153548986E-2</v>
      </c>
      <c r="O12" s="58">
        <v>-9.273606370787002E-2</v>
      </c>
      <c r="P12" s="58">
        <v>-0.20032749759862656</v>
      </c>
      <c r="Q12" s="58">
        <v>0.11744642182912934</v>
      </c>
      <c r="R12" s="59">
        <v>-6.1854357684668515E-2</v>
      </c>
      <c r="S12" s="58">
        <v>0.14738552561892315</v>
      </c>
      <c r="T12" s="58">
        <v>0.22473246135552905</v>
      </c>
      <c r="U12" s="58">
        <v>2.9788913000591943E-2</v>
      </c>
      <c r="V12" s="58">
        <v>-0.23188584081682861</v>
      </c>
      <c r="W12" s="60">
        <v>1.2963393925211841E-2</v>
      </c>
      <c r="X12" s="58">
        <v>-0.2381685802296275</v>
      </c>
      <c r="Y12" s="58">
        <v>-0.1464401294498382</v>
      </c>
      <c r="Z12" s="58">
        <v>-0.10510460536398447</v>
      </c>
      <c r="AA12" s="58">
        <v>7.9115951313260657E-2</v>
      </c>
      <c r="AB12" s="60">
        <v>-0.1073186476236585</v>
      </c>
      <c r="AC12" s="58">
        <v>0.2837713655578018</v>
      </c>
      <c r="AD12" s="58">
        <v>0.64777251184834128</v>
      </c>
      <c r="AE12" s="58">
        <v>0.58390410958904104</v>
      </c>
      <c r="AF12" s="58">
        <v>0.40985309393085029</v>
      </c>
      <c r="AG12" s="60">
        <v>0.47231888642834546</v>
      </c>
      <c r="AH12" s="58">
        <v>0.82820329277022187</v>
      </c>
      <c r="AI12" s="58">
        <v>0.71295444086516335</v>
      </c>
      <c r="AJ12" s="58">
        <v>1.0289999999999999</v>
      </c>
      <c r="AK12" s="58">
        <v>1.4701610356804546</v>
      </c>
      <c r="AL12" s="60">
        <v>1.0303886058076002</v>
      </c>
    </row>
    <row r="13" spans="2:38" s="16" customFormat="1" x14ac:dyDescent="0.3">
      <c r="B13" s="23"/>
      <c r="C13" s="53"/>
      <c r="D13" s="61"/>
      <c r="E13" s="61"/>
      <c r="F13" s="61"/>
      <c r="G13" s="61"/>
      <c r="H13" s="50"/>
      <c r="I13" s="61"/>
      <c r="J13" s="61"/>
      <c r="K13" s="61"/>
      <c r="L13" s="61"/>
      <c r="M13" s="50"/>
      <c r="N13" s="61"/>
      <c r="O13" s="61"/>
      <c r="R13" s="50"/>
      <c r="V13" s="29"/>
      <c r="W13" s="50"/>
      <c r="AB13" s="50"/>
      <c r="AG13" s="50"/>
      <c r="AL13" s="50"/>
    </row>
    <row r="14" spans="2:38" s="16" customFormat="1" x14ac:dyDescent="0.3">
      <c r="B14" s="23" t="s">
        <v>21</v>
      </c>
      <c r="C14" s="53"/>
      <c r="D14" s="53"/>
      <c r="E14" s="53"/>
      <c r="F14" s="53"/>
      <c r="G14" s="53"/>
      <c r="H14" s="62"/>
      <c r="I14" s="53"/>
      <c r="J14" s="53"/>
      <c r="K14" s="53"/>
      <c r="L14" s="53"/>
      <c r="M14" s="62"/>
      <c r="N14" s="53"/>
      <c r="O14" s="53"/>
      <c r="R14" s="62"/>
      <c r="V14" s="29"/>
      <c r="W14" s="62"/>
      <c r="AB14" s="62"/>
      <c r="AG14" s="62"/>
      <c r="AL14" s="62"/>
    </row>
    <row r="15" spans="2:38" s="16" customFormat="1" x14ac:dyDescent="0.3">
      <c r="B15" s="30" t="s">
        <v>22</v>
      </c>
      <c r="C15" s="35"/>
      <c r="D15" s="32">
        <v>0</v>
      </c>
      <c r="E15" s="32">
        <v>0</v>
      </c>
      <c r="F15" s="32">
        <v>0</v>
      </c>
      <c r="G15" s="32">
        <v>0</v>
      </c>
      <c r="H15" s="63">
        <v>0</v>
      </c>
      <c r="I15" s="32">
        <v>0</v>
      </c>
      <c r="J15" s="32">
        <v>0</v>
      </c>
      <c r="K15" s="32">
        <v>0</v>
      </c>
      <c r="L15" s="32">
        <v>0</v>
      </c>
      <c r="M15" s="63">
        <v>0</v>
      </c>
      <c r="N15" s="32">
        <v>0</v>
      </c>
      <c r="O15" s="32">
        <v>0</v>
      </c>
      <c r="P15" s="32">
        <v>0</v>
      </c>
      <c r="Q15" s="32">
        <v>0</v>
      </c>
      <c r="R15" s="63">
        <v>0</v>
      </c>
      <c r="S15" s="32">
        <v>0</v>
      </c>
      <c r="T15" s="32">
        <v>0</v>
      </c>
      <c r="U15" s="32">
        <v>0</v>
      </c>
      <c r="V15" s="32">
        <v>0</v>
      </c>
      <c r="W15" s="63">
        <v>0</v>
      </c>
      <c r="X15" s="32">
        <v>0</v>
      </c>
      <c r="Y15" s="32">
        <v>0</v>
      </c>
      <c r="Z15" s="32">
        <v>0</v>
      </c>
      <c r="AA15" s="32">
        <v>0</v>
      </c>
      <c r="AB15" s="63">
        <v>0</v>
      </c>
      <c r="AC15" s="32">
        <v>0</v>
      </c>
      <c r="AD15" s="32">
        <v>0</v>
      </c>
      <c r="AE15" s="32">
        <v>0</v>
      </c>
      <c r="AF15" s="32">
        <v>0</v>
      </c>
      <c r="AG15" s="63">
        <v>0</v>
      </c>
      <c r="AH15" s="32">
        <v>0</v>
      </c>
      <c r="AI15" s="32">
        <v>0</v>
      </c>
      <c r="AJ15" s="32">
        <v>0</v>
      </c>
      <c r="AK15" s="32">
        <v>0</v>
      </c>
      <c r="AL15" s="63">
        <v>0</v>
      </c>
    </row>
    <row r="16" spans="2:38" s="16" customFormat="1" x14ac:dyDescent="0.3">
      <c r="B16" s="30" t="s">
        <v>24</v>
      </c>
      <c r="C16" s="52"/>
      <c r="D16" s="32">
        <v>0</v>
      </c>
      <c r="E16" s="32">
        <v>0</v>
      </c>
      <c r="F16" s="32">
        <v>0</v>
      </c>
      <c r="G16" s="32">
        <v>0</v>
      </c>
      <c r="H16" s="63">
        <v>0</v>
      </c>
      <c r="I16" s="32">
        <v>0</v>
      </c>
      <c r="J16" s="32">
        <v>0</v>
      </c>
      <c r="K16" s="32">
        <v>0</v>
      </c>
      <c r="L16" s="32">
        <v>0</v>
      </c>
      <c r="M16" s="63">
        <v>0</v>
      </c>
      <c r="N16" s="32">
        <v>0</v>
      </c>
      <c r="O16" s="32">
        <v>0</v>
      </c>
      <c r="P16" s="32">
        <v>0</v>
      </c>
      <c r="Q16" s="32">
        <v>0</v>
      </c>
      <c r="R16" s="63">
        <v>0</v>
      </c>
      <c r="S16" s="32">
        <v>0</v>
      </c>
      <c r="T16" s="32">
        <v>0</v>
      </c>
      <c r="U16" s="32">
        <v>0</v>
      </c>
      <c r="V16" s="32">
        <v>0</v>
      </c>
      <c r="W16" s="63">
        <v>0</v>
      </c>
      <c r="X16" s="32">
        <v>0</v>
      </c>
      <c r="Y16" s="32">
        <v>0</v>
      </c>
      <c r="Z16" s="32">
        <v>0</v>
      </c>
      <c r="AA16" s="32">
        <v>0</v>
      </c>
      <c r="AB16" s="63">
        <v>0</v>
      </c>
      <c r="AC16" s="32">
        <v>0</v>
      </c>
      <c r="AD16" s="32">
        <v>0</v>
      </c>
      <c r="AE16" s="32">
        <v>0</v>
      </c>
      <c r="AF16" s="32">
        <v>0</v>
      </c>
      <c r="AG16" s="63">
        <v>0</v>
      </c>
      <c r="AH16" s="32">
        <v>0</v>
      </c>
      <c r="AI16" s="32">
        <v>0</v>
      </c>
      <c r="AJ16" s="32">
        <v>0</v>
      </c>
      <c r="AK16" s="32">
        <v>0</v>
      </c>
      <c r="AL16" s="63">
        <v>0</v>
      </c>
    </row>
    <row r="17" spans="2:41" s="16" customFormat="1" x14ac:dyDescent="0.3">
      <c r="B17" s="30" t="s">
        <v>25</v>
      </c>
      <c r="C17" s="52"/>
      <c r="D17" s="32">
        <v>6929000</v>
      </c>
      <c r="E17" s="32">
        <v>5754000</v>
      </c>
      <c r="F17" s="32">
        <v>4858000</v>
      </c>
      <c r="G17" s="32">
        <v>5563000</v>
      </c>
      <c r="H17" s="63">
        <v>23104000</v>
      </c>
      <c r="I17" s="32">
        <v>5004000</v>
      </c>
      <c r="J17" s="32">
        <v>3614000</v>
      </c>
      <c r="K17" s="32">
        <v>4200000</v>
      </c>
      <c r="L17" s="32">
        <v>5252000</v>
      </c>
      <c r="M17" s="63">
        <v>18070000</v>
      </c>
      <c r="N17" s="32">
        <v>4048619.4799999995</v>
      </c>
      <c r="O17" s="32">
        <v>2931000</v>
      </c>
      <c r="P17" s="32">
        <v>2304000</v>
      </c>
      <c r="Q17" s="32">
        <v>5250000</v>
      </c>
      <c r="R17" s="63">
        <v>14533619.48</v>
      </c>
      <c r="S17" s="32">
        <v>4556000</v>
      </c>
      <c r="T17" s="32">
        <v>3757000</v>
      </c>
      <c r="U17" s="32">
        <v>2960000</v>
      </c>
      <c r="V17" s="32">
        <v>4073000</v>
      </c>
      <c r="W17" s="63">
        <v>15346000</v>
      </c>
      <c r="X17" s="32">
        <v>2982000</v>
      </c>
      <c r="Y17" s="32">
        <v>3063000</v>
      </c>
      <c r="Z17" s="32">
        <v>2540000</v>
      </c>
      <c r="AA17" s="32">
        <v>3805000</v>
      </c>
      <c r="AB17" s="63">
        <v>12390000</v>
      </c>
      <c r="AC17" s="32">
        <v>3375000</v>
      </c>
      <c r="AD17" s="32">
        <v>4624000</v>
      </c>
      <c r="AE17" s="32">
        <v>3902000</v>
      </c>
      <c r="AF17" s="32">
        <v>6298000</v>
      </c>
      <c r="AG17" s="63">
        <v>18199000</v>
      </c>
      <c r="AH17" s="32">
        <v>8141000</v>
      </c>
      <c r="AI17" s="32">
        <v>10480000</v>
      </c>
      <c r="AJ17" s="32">
        <v>11302000</v>
      </c>
      <c r="AK17" s="32">
        <v>18591000</v>
      </c>
      <c r="AL17" s="63">
        <v>48514000</v>
      </c>
    </row>
    <row r="18" spans="2:41" ht="14.4" thickBot="1" x14ac:dyDescent="0.35">
      <c r="B18" s="64" t="s">
        <v>26</v>
      </c>
      <c r="C18" s="65"/>
      <c r="D18" s="66">
        <v>1801208.8100000005</v>
      </c>
      <c r="E18" s="66">
        <v>1721722.7700000005</v>
      </c>
      <c r="F18" s="66">
        <v>1539178.9100000001</v>
      </c>
      <c r="G18" s="66">
        <v>1595253.3400000026</v>
      </c>
      <c r="H18" s="67">
        <v>6657363.8299999982</v>
      </c>
      <c r="I18" s="66">
        <v>1902933.2300000004</v>
      </c>
      <c r="J18" s="66">
        <v>1947500</v>
      </c>
      <c r="K18" s="66">
        <v>2139112.13</v>
      </c>
      <c r="L18" s="66">
        <v>2022621.7099999981</v>
      </c>
      <c r="M18" s="67">
        <v>8012092.3599999994</v>
      </c>
      <c r="N18" s="66">
        <v>2176281.8100000005</v>
      </c>
      <c r="O18" s="66">
        <v>2114680.5999999996</v>
      </c>
      <c r="P18" s="141">
        <v>2765213.66</v>
      </c>
      <c r="Q18" s="141">
        <v>2879000</v>
      </c>
      <c r="R18" s="67">
        <v>9935181.8099999987</v>
      </c>
      <c r="S18" s="141">
        <v>2586246.9000000004</v>
      </c>
      <c r="T18" s="141">
        <v>2423000</v>
      </c>
      <c r="U18" s="141">
        <v>2260000</v>
      </c>
      <c r="V18" s="141">
        <v>2171000</v>
      </c>
      <c r="W18" s="142">
        <v>9440000</v>
      </c>
      <c r="X18" s="141">
        <v>2459000</v>
      </c>
      <c r="Y18" s="141">
        <v>2212000</v>
      </c>
      <c r="Z18" s="141">
        <v>2132353.96</v>
      </c>
      <c r="AA18" s="141">
        <v>2933000</v>
      </c>
      <c r="AB18" s="142">
        <v>9736000</v>
      </c>
      <c r="AC18" s="141">
        <v>3610000</v>
      </c>
      <c r="AD18" s="141">
        <v>4068000</v>
      </c>
      <c r="AE18" s="141">
        <v>3498000</v>
      </c>
      <c r="AF18" s="141">
        <v>3203000</v>
      </c>
      <c r="AG18" s="142">
        <v>14379000</v>
      </c>
      <c r="AH18" s="141">
        <v>4629000</v>
      </c>
      <c r="AI18" s="141">
        <v>4409000</v>
      </c>
      <c r="AJ18" s="141">
        <v>3716000</v>
      </c>
      <c r="AK18" s="141">
        <v>4878000</v>
      </c>
      <c r="AL18" s="142">
        <v>17632000</v>
      </c>
      <c r="AN18" s="16"/>
      <c r="AO18" s="16"/>
    </row>
    <row r="19" spans="2:41" ht="23.1" customHeight="1" x14ac:dyDescent="0.3">
      <c r="B19" s="69" t="s">
        <v>27</v>
      </c>
      <c r="C19" s="70"/>
      <c r="D19" s="71">
        <v>0.20631909834010034</v>
      </c>
      <c r="E19" s="71">
        <v>0.23030853644135341</v>
      </c>
      <c r="F19" s="71">
        <v>0.24060276125683658</v>
      </c>
      <c r="G19" s="71">
        <v>0.22285511062954388</v>
      </c>
      <c r="H19" s="72">
        <v>0.22369149035062882</v>
      </c>
      <c r="I19" s="71">
        <v>0.27551058720745741</v>
      </c>
      <c r="J19" s="71">
        <v>0.35016658292644248</v>
      </c>
      <c r="K19" s="71">
        <v>0.33744664649117034</v>
      </c>
      <c r="L19" s="71">
        <v>0.27803806034609579</v>
      </c>
      <c r="M19" s="72">
        <v>0.30718748516846367</v>
      </c>
      <c r="N19" s="71">
        <v>0.34960904737495052</v>
      </c>
      <c r="O19" s="71">
        <v>0.41910710717598726</v>
      </c>
      <c r="P19" s="71">
        <v>0.54549163745447649</v>
      </c>
      <c r="Q19" s="71">
        <v>0.35416410382580882</v>
      </c>
      <c r="R19" s="72">
        <v>0.40603467624956135</v>
      </c>
      <c r="S19" s="71">
        <v>0.3621055021214683</v>
      </c>
      <c r="T19" s="71">
        <v>0.39207119741100321</v>
      </c>
      <c r="U19" s="71">
        <v>0.43295019157088099</v>
      </c>
      <c r="V19" s="71">
        <v>0.34769378603459322</v>
      </c>
      <c r="W19" s="72">
        <v>0.38086016299523923</v>
      </c>
      <c r="X19" s="71">
        <v>0.45193898180481529</v>
      </c>
      <c r="Y19" s="71">
        <v>0.41933649289099528</v>
      </c>
      <c r="Z19" s="71">
        <v>0.45626042861457677</v>
      </c>
      <c r="AA19" s="71">
        <v>0.43529237162362722</v>
      </c>
      <c r="AB19" s="72">
        <v>0.44002530959052699</v>
      </c>
      <c r="AC19" s="71">
        <v>0.5168217609162491</v>
      </c>
      <c r="AD19" s="71">
        <v>0.46801656695812244</v>
      </c>
      <c r="AE19" s="71">
        <v>0.4727027027027027</v>
      </c>
      <c r="AF19" s="71">
        <v>0.33712240816756128</v>
      </c>
      <c r="AG19" s="72">
        <v>0.44137147768432683</v>
      </c>
      <c r="AH19" s="71">
        <v>0.36249021143304622</v>
      </c>
      <c r="AI19" s="71">
        <v>0.29612465578615083</v>
      </c>
      <c r="AJ19" s="71">
        <v>0.247</v>
      </c>
      <c r="AK19" s="71">
        <v>0.20784865141250161</v>
      </c>
      <c r="AL19" s="72">
        <v>0.26656184803313882</v>
      </c>
    </row>
    <row r="20" spans="2:41" x14ac:dyDescent="0.3">
      <c r="B20" s="64" t="s">
        <v>28</v>
      </c>
      <c r="C20" s="65"/>
      <c r="H20" s="74"/>
      <c r="M20" s="74"/>
      <c r="R20" s="74"/>
      <c r="W20" s="74"/>
      <c r="AB20" s="74"/>
      <c r="AG20" s="74"/>
      <c r="AL20" s="74"/>
    </row>
    <row r="21" spans="2:41" s="16" customFormat="1" x14ac:dyDescent="0.3">
      <c r="B21" s="30" t="s">
        <v>29</v>
      </c>
      <c r="C21" s="35"/>
      <c r="D21" s="32">
        <v>0</v>
      </c>
      <c r="E21" s="32">
        <v>0</v>
      </c>
      <c r="F21" s="32">
        <v>0</v>
      </c>
      <c r="G21" s="32">
        <v>0</v>
      </c>
      <c r="H21" s="63">
        <v>0</v>
      </c>
      <c r="I21" s="32">
        <v>0</v>
      </c>
      <c r="J21" s="32">
        <v>0</v>
      </c>
      <c r="K21" s="32">
        <v>0</v>
      </c>
      <c r="L21" s="32">
        <v>0</v>
      </c>
      <c r="M21" s="63">
        <v>0</v>
      </c>
      <c r="N21" s="32">
        <v>0</v>
      </c>
      <c r="O21" s="32">
        <v>0</v>
      </c>
      <c r="P21" s="32">
        <v>0</v>
      </c>
      <c r="Q21" s="32">
        <v>0</v>
      </c>
      <c r="R21" s="63">
        <v>0</v>
      </c>
      <c r="S21" s="32">
        <v>0</v>
      </c>
      <c r="T21" s="32">
        <v>0</v>
      </c>
      <c r="U21" s="32">
        <v>0</v>
      </c>
      <c r="V21" s="32">
        <v>0</v>
      </c>
      <c r="W21" s="63">
        <v>0</v>
      </c>
      <c r="X21" s="32">
        <v>0</v>
      </c>
      <c r="Y21" s="32">
        <v>0</v>
      </c>
      <c r="Z21" s="32">
        <v>0</v>
      </c>
      <c r="AA21" s="32">
        <v>0</v>
      </c>
      <c r="AB21" s="63">
        <v>0</v>
      </c>
      <c r="AC21" s="32">
        <v>0</v>
      </c>
      <c r="AD21" s="32">
        <v>0</v>
      </c>
      <c r="AE21" s="32">
        <v>0</v>
      </c>
      <c r="AF21" s="32">
        <v>0</v>
      </c>
      <c r="AG21" s="63">
        <v>0</v>
      </c>
      <c r="AH21" s="32">
        <v>0</v>
      </c>
      <c r="AI21" s="32">
        <v>0</v>
      </c>
      <c r="AJ21" s="32">
        <v>0</v>
      </c>
      <c r="AK21" s="32">
        <v>0</v>
      </c>
      <c r="AL21" s="63">
        <v>0</v>
      </c>
    </row>
    <row r="22" spans="2:41" s="16" customFormat="1" x14ac:dyDescent="0.3">
      <c r="B22" s="30" t="s">
        <v>30</v>
      </c>
      <c r="C22" s="35"/>
      <c r="D22" s="32">
        <v>0</v>
      </c>
      <c r="E22" s="32">
        <v>0</v>
      </c>
      <c r="F22" s="32">
        <v>0</v>
      </c>
      <c r="G22" s="32">
        <v>0</v>
      </c>
      <c r="H22" s="63">
        <v>0</v>
      </c>
      <c r="I22" s="32">
        <v>0</v>
      </c>
      <c r="J22" s="32">
        <v>0</v>
      </c>
      <c r="K22" s="32">
        <v>0</v>
      </c>
      <c r="L22" s="32">
        <v>0</v>
      </c>
      <c r="M22" s="63">
        <v>0</v>
      </c>
      <c r="N22" s="32">
        <v>0</v>
      </c>
      <c r="O22" s="32">
        <v>0</v>
      </c>
      <c r="P22" s="32">
        <v>0</v>
      </c>
      <c r="Q22" s="32">
        <v>0</v>
      </c>
      <c r="R22" s="63">
        <v>0</v>
      </c>
      <c r="S22" s="32">
        <v>0</v>
      </c>
      <c r="T22" s="32">
        <v>0</v>
      </c>
      <c r="U22" s="32">
        <v>0</v>
      </c>
      <c r="V22" s="32">
        <v>0</v>
      </c>
      <c r="W22" s="63">
        <v>0</v>
      </c>
      <c r="X22" s="32">
        <v>0</v>
      </c>
      <c r="Y22" s="32">
        <v>0</v>
      </c>
      <c r="Z22" s="32">
        <v>0</v>
      </c>
      <c r="AA22" s="32">
        <v>0</v>
      </c>
      <c r="AB22" s="63">
        <v>0</v>
      </c>
      <c r="AC22" s="32">
        <v>828000</v>
      </c>
      <c r="AD22" s="32">
        <v>728000</v>
      </c>
      <c r="AE22" s="32">
        <v>798000</v>
      </c>
      <c r="AF22" s="32">
        <v>1020000</v>
      </c>
      <c r="AG22" s="63">
        <v>3374000</v>
      </c>
      <c r="AH22" s="32">
        <v>1422000</v>
      </c>
      <c r="AI22" s="32">
        <v>739000</v>
      </c>
      <c r="AJ22" s="32">
        <v>1167000</v>
      </c>
      <c r="AK22" s="32">
        <v>1313000</v>
      </c>
      <c r="AL22" s="63">
        <v>4641000</v>
      </c>
    </row>
    <row r="23" spans="2:41" s="16" customFormat="1" x14ac:dyDescent="0.3">
      <c r="B23" s="23" t="s">
        <v>31</v>
      </c>
      <c r="C23" s="35"/>
      <c r="D23" s="32">
        <v>1078000</v>
      </c>
      <c r="E23" s="32">
        <v>1160000</v>
      </c>
      <c r="F23" s="32">
        <v>1120000</v>
      </c>
      <c r="G23" s="32">
        <v>1368000</v>
      </c>
      <c r="H23" s="63">
        <v>4726000</v>
      </c>
      <c r="I23" s="32">
        <v>1262000</v>
      </c>
      <c r="J23" s="32">
        <v>1480000</v>
      </c>
      <c r="K23" s="32">
        <v>921000</v>
      </c>
      <c r="L23" s="32">
        <v>870000</v>
      </c>
      <c r="M23" s="63">
        <v>4533000</v>
      </c>
      <c r="N23" s="32">
        <v>911400</v>
      </c>
      <c r="O23" s="32">
        <v>1078000</v>
      </c>
      <c r="P23" s="32">
        <v>923000</v>
      </c>
      <c r="Q23" s="32">
        <v>1045000</v>
      </c>
      <c r="R23" s="63">
        <v>3957000</v>
      </c>
      <c r="S23" s="32">
        <v>1128000</v>
      </c>
      <c r="T23" s="32">
        <v>954000</v>
      </c>
      <c r="U23" s="32">
        <v>786000</v>
      </c>
      <c r="V23" s="32">
        <v>745000</v>
      </c>
      <c r="W23" s="63">
        <v>3613000</v>
      </c>
      <c r="X23" s="32">
        <v>974000</v>
      </c>
      <c r="Y23" s="32">
        <v>1076000</v>
      </c>
      <c r="Z23" s="32">
        <v>1055000</v>
      </c>
      <c r="AA23" s="32">
        <v>1373000</v>
      </c>
      <c r="AB23" s="63">
        <v>4478000</v>
      </c>
      <c r="AC23" s="32">
        <v>1482000</v>
      </c>
      <c r="AD23" s="32">
        <v>1387000</v>
      </c>
      <c r="AE23" s="32">
        <v>2133000</v>
      </c>
      <c r="AF23" s="32">
        <v>1446000</v>
      </c>
      <c r="AG23" s="63">
        <v>6448000</v>
      </c>
      <c r="AH23" s="32">
        <v>1399000</v>
      </c>
      <c r="AI23" s="32">
        <v>1858000</v>
      </c>
      <c r="AJ23" s="32">
        <v>1411000</v>
      </c>
      <c r="AK23" s="32">
        <v>1073000</v>
      </c>
      <c r="AL23" s="63">
        <v>5741000</v>
      </c>
    </row>
    <row r="24" spans="2:41" s="16" customFormat="1" ht="27.6" x14ac:dyDescent="0.3">
      <c r="B24" s="76" t="s">
        <v>32</v>
      </c>
      <c r="C24" s="77"/>
      <c r="D24" s="78">
        <v>20000</v>
      </c>
      <c r="E24" s="78">
        <v>20000</v>
      </c>
      <c r="F24" s="78">
        <v>20000</v>
      </c>
      <c r="G24" s="78">
        <v>18700</v>
      </c>
      <c r="H24" s="63">
        <v>78700</v>
      </c>
      <c r="I24" s="78">
        <v>35000</v>
      </c>
      <c r="J24" s="78">
        <v>50700</v>
      </c>
      <c r="K24" s="78">
        <v>49000</v>
      </c>
      <c r="L24" s="78">
        <v>49000</v>
      </c>
      <c r="M24" s="63">
        <v>183700</v>
      </c>
      <c r="N24" s="78">
        <v>48730.61</v>
      </c>
      <c r="O24" s="78">
        <v>46000</v>
      </c>
      <c r="P24" s="78">
        <v>45000</v>
      </c>
      <c r="Q24" s="78">
        <v>45000</v>
      </c>
      <c r="R24" s="63">
        <v>185000</v>
      </c>
      <c r="S24" s="32">
        <v>45000</v>
      </c>
      <c r="T24" s="32">
        <v>44000</v>
      </c>
      <c r="U24" s="32">
        <v>44000</v>
      </c>
      <c r="V24" s="78">
        <v>44000</v>
      </c>
      <c r="W24" s="63">
        <v>177000</v>
      </c>
      <c r="X24" s="32">
        <v>44000</v>
      </c>
      <c r="Y24" s="32">
        <v>44000</v>
      </c>
      <c r="Z24" s="32">
        <v>45000</v>
      </c>
      <c r="AA24" s="32">
        <v>44000</v>
      </c>
      <c r="AB24" s="63">
        <v>177000</v>
      </c>
      <c r="AC24" s="32">
        <v>44000</v>
      </c>
      <c r="AD24" s="32">
        <v>44000</v>
      </c>
      <c r="AE24" s="32">
        <v>45000</v>
      </c>
      <c r="AF24" s="32">
        <v>39000</v>
      </c>
      <c r="AG24" s="63">
        <v>172000</v>
      </c>
      <c r="AH24" s="32">
        <v>30000</v>
      </c>
      <c r="AI24" s="32">
        <v>9000</v>
      </c>
      <c r="AJ24" s="32">
        <v>3000</v>
      </c>
      <c r="AK24" s="32">
        <v>3000</v>
      </c>
      <c r="AL24" s="63">
        <v>45000</v>
      </c>
    </row>
    <row r="25" spans="2:41" s="16" customFormat="1" ht="14.4" thickBot="1" x14ac:dyDescent="0.35">
      <c r="B25" s="23" t="s">
        <v>33</v>
      </c>
      <c r="C25" s="79"/>
      <c r="D25" s="66">
        <v>1098000</v>
      </c>
      <c r="E25" s="66">
        <v>1180000</v>
      </c>
      <c r="F25" s="66">
        <v>1140000</v>
      </c>
      <c r="G25" s="66">
        <v>1386700</v>
      </c>
      <c r="H25" s="67">
        <v>4804700</v>
      </c>
      <c r="I25" s="66">
        <v>1297000</v>
      </c>
      <c r="J25" s="66">
        <v>1530700</v>
      </c>
      <c r="K25" s="66">
        <v>970000</v>
      </c>
      <c r="L25" s="66">
        <v>919000</v>
      </c>
      <c r="M25" s="67">
        <v>4716700</v>
      </c>
      <c r="N25" s="66">
        <v>960130.61</v>
      </c>
      <c r="O25" s="66">
        <v>1124000</v>
      </c>
      <c r="P25" s="66">
        <v>968000</v>
      </c>
      <c r="Q25" s="66">
        <v>1090000</v>
      </c>
      <c r="R25" s="67">
        <v>4142000</v>
      </c>
      <c r="S25" s="66">
        <v>1173000</v>
      </c>
      <c r="T25" s="66">
        <v>998000</v>
      </c>
      <c r="U25" s="66">
        <v>830000</v>
      </c>
      <c r="V25" s="66">
        <v>789000</v>
      </c>
      <c r="W25" s="67">
        <v>3790000</v>
      </c>
      <c r="X25" s="66">
        <v>1018000</v>
      </c>
      <c r="Y25" s="66">
        <v>1120000</v>
      </c>
      <c r="Z25" s="66">
        <v>1100000</v>
      </c>
      <c r="AA25" s="66">
        <v>1417000</v>
      </c>
      <c r="AB25" s="67">
        <v>4655000</v>
      </c>
      <c r="AC25" s="66">
        <v>2354000</v>
      </c>
      <c r="AD25" s="66">
        <v>2159000</v>
      </c>
      <c r="AE25" s="66">
        <v>2976000</v>
      </c>
      <c r="AF25" s="66">
        <v>2505000</v>
      </c>
      <c r="AG25" s="67">
        <v>9994000</v>
      </c>
      <c r="AH25" s="66">
        <v>2851000</v>
      </c>
      <c r="AI25" s="66">
        <v>2606000</v>
      </c>
      <c r="AJ25" s="66">
        <v>2581000</v>
      </c>
      <c r="AK25" s="66">
        <v>2389000</v>
      </c>
      <c r="AL25" s="67">
        <v>10427000</v>
      </c>
    </row>
    <row r="26" spans="2:41" s="16" customFormat="1" x14ac:dyDescent="0.3">
      <c r="B26" s="23"/>
      <c r="C26" s="53"/>
      <c r="D26" s="53"/>
      <c r="E26" s="53"/>
      <c r="F26" s="53"/>
      <c r="G26" s="53"/>
      <c r="H26" s="63"/>
      <c r="I26" s="53"/>
      <c r="J26" s="53"/>
      <c r="K26" s="53"/>
      <c r="L26" s="53"/>
      <c r="M26" s="63"/>
      <c r="N26" s="53"/>
      <c r="O26" s="53"/>
      <c r="R26" s="63"/>
      <c r="V26" s="29"/>
      <c r="W26" s="63"/>
      <c r="AB26" s="63"/>
      <c r="AG26" s="63"/>
      <c r="AL26" s="63"/>
    </row>
    <row r="27" spans="2:41" s="16" customFormat="1" ht="14.4" thickBot="1" x14ac:dyDescent="0.35">
      <c r="B27" s="23" t="s">
        <v>91</v>
      </c>
      <c r="C27" s="79"/>
      <c r="D27" s="80">
        <v>703208.81000000052</v>
      </c>
      <c r="E27" s="80">
        <v>541722.77000000048</v>
      </c>
      <c r="F27" s="80">
        <v>399178.91000000015</v>
      </c>
      <c r="G27" s="80">
        <v>208553.34000000264</v>
      </c>
      <c r="H27" s="55">
        <v>1852663.8299999982</v>
      </c>
      <c r="I27" s="80">
        <v>605933.23000000045</v>
      </c>
      <c r="J27" s="80">
        <v>416725.28999999911</v>
      </c>
      <c r="K27" s="80">
        <v>1169112.1299999999</v>
      </c>
      <c r="L27" s="80">
        <v>1103621.7099999981</v>
      </c>
      <c r="M27" s="55">
        <v>3295392.3599999994</v>
      </c>
      <c r="N27" s="80">
        <v>1216151.2000000007</v>
      </c>
      <c r="O27" s="80">
        <v>990680.59999999963</v>
      </c>
      <c r="P27" s="80">
        <v>1797213.6600000001</v>
      </c>
      <c r="Q27" s="80">
        <v>1789000</v>
      </c>
      <c r="R27" s="55">
        <v>5793000</v>
      </c>
      <c r="S27" s="80">
        <v>1413246.9000000004</v>
      </c>
      <c r="T27" s="80">
        <v>1425000</v>
      </c>
      <c r="U27" s="80">
        <v>1430000</v>
      </c>
      <c r="V27" s="80">
        <v>1382000</v>
      </c>
      <c r="W27" s="132">
        <v>5650000</v>
      </c>
      <c r="X27" s="80">
        <v>1441000</v>
      </c>
      <c r="Y27" s="80">
        <v>1092000</v>
      </c>
      <c r="Z27" s="80">
        <v>1032000</v>
      </c>
      <c r="AA27" s="80">
        <v>1516000</v>
      </c>
      <c r="AB27" s="132">
        <v>5081000</v>
      </c>
      <c r="AC27" s="80">
        <v>1256000</v>
      </c>
      <c r="AD27" s="80">
        <v>1909000</v>
      </c>
      <c r="AE27" s="80">
        <v>522000</v>
      </c>
      <c r="AF27" s="80">
        <v>698000</v>
      </c>
      <c r="AG27" s="132">
        <v>4385000</v>
      </c>
      <c r="AH27" s="80">
        <v>1778000</v>
      </c>
      <c r="AI27" s="80">
        <v>1803000</v>
      </c>
      <c r="AJ27" s="80">
        <v>1135000</v>
      </c>
      <c r="AK27" s="80">
        <v>2489000</v>
      </c>
      <c r="AL27" s="132">
        <v>7205000</v>
      </c>
    </row>
    <row r="28" spans="2:41" ht="14.4" thickBot="1" x14ac:dyDescent="0.35">
      <c r="B28" s="69" t="s">
        <v>27</v>
      </c>
      <c r="C28" s="70"/>
      <c r="D28" s="71">
        <v>8.0548910719582256E-2</v>
      </c>
      <c r="E28" s="71">
        <v>7.2464266889875645E-2</v>
      </c>
      <c r="F28" s="71">
        <v>6.2399209966757074E-2</v>
      </c>
      <c r="G28" s="71">
        <v>2.9134668765439721E-2</v>
      </c>
      <c r="H28" s="133">
        <v>6.2250636112733494E-2</v>
      </c>
      <c r="I28" s="71">
        <v>8.7728259391324739E-2</v>
      </c>
      <c r="J28" s="71">
        <v>7.4931383282144062E-2</v>
      </c>
      <c r="K28" s="71">
        <v>0.18442837199032161</v>
      </c>
      <c r="L28" s="71">
        <v>0.15170846732592483</v>
      </c>
      <c r="M28" s="133">
        <v>0.12634693239005151</v>
      </c>
      <c r="N28" s="71">
        <v>0.19536875258627606</v>
      </c>
      <c r="O28" s="71">
        <v>0.1963423130667446</v>
      </c>
      <c r="P28" s="71">
        <v>0.35453499902389202</v>
      </c>
      <c r="Q28" s="71">
        <v>0.22</v>
      </c>
      <c r="R28" s="133">
        <v>0.23699999999999999</v>
      </c>
      <c r="S28" s="71">
        <v>0.1978714709512493</v>
      </c>
      <c r="T28" s="71">
        <v>0.23058252427184467</v>
      </c>
      <c r="U28" s="71">
        <v>0.27394636015325668</v>
      </c>
      <c r="V28" s="71">
        <v>0.22133247918001281</v>
      </c>
      <c r="W28" s="72">
        <v>0.22795126280965061</v>
      </c>
      <c r="X28" s="71">
        <v>0.26484102187097958</v>
      </c>
      <c r="Y28" s="71">
        <v>0.20701421800947867</v>
      </c>
      <c r="Z28" s="71">
        <v>0.22078266147915726</v>
      </c>
      <c r="AA28" s="71">
        <v>0.22499257940041556</v>
      </c>
      <c r="AB28" s="72">
        <v>0.22968453403236011</v>
      </c>
      <c r="AC28" s="71">
        <v>0.17981388690050107</v>
      </c>
      <c r="AD28" s="71">
        <v>0.21962724344224574</v>
      </c>
      <c r="AE28" s="71">
        <v>7.0540540540540542E-2</v>
      </c>
      <c r="AF28" s="71">
        <v>7.3465950952531306E-2</v>
      </c>
      <c r="AG28" s="72">
        <v>0.1346000368346737</v>
      </c>
      <c r="AH28" s="71">
        <v>0.13923257635082223</v>
      </c>
      <c r="AI28" s="71">
        <v>0.12109611122305057</v>
      </c>
      <c r="AJ28" s="71">
        <v>7.5999999999999998E-2</v>
      </c>
      <c r="AK28" s="71">
        <v>0.10605479568792876</v>
      </c>
      <c r="AL28" s="72">
        <v>0.10892570979348713</v>
      </c>
    </row>
    <row r="29" spans="2:41" s="64" customFormat="1" x14ac:dyDescent="0.3">
      <c r="C29" s="65"/>
      <c r="V29" s="75"/>
    </row>
    <row r="30" spans="2:41" s="64" customFormat="1" x14ac:dyDescent="0.3">
      <c r="C30" s="65"/>
      <c r="V30" s="75"/>
    </row>
    <row r="31" spans="2:41" s="64" customFormat="1" x14ac:dyDescent="0.3">
      <c r="C31" s="65"/>
      <c r="V31" s="75"/>
    </row>
    <row r="32" spans="2:41" s="64" customFormat="1" x14ac:dyDescent="0.3">
      <c r="C32" s="65"/>
      <c r="V32" s="75"/>
    </row>
    <row r="33" spans="3:22" s="64" customFormat="1" x14ac:dyDescent="0.3">
      <c r="C33" s="65"/>
      <c r="V33" s="75"/>
    </row>
    <row r="34" spans="3:22" s="64" customFormat="1" x14ac:dyDescent="0.3">
      <c r="V34" s="75"/>
    </row>
    <row r="35" spans="3:22" s="64" customFormat="1" x14ac:dyDescent="0.3">
      <c r="V35" s="75"/>
    </row>
    <row r="36" spans="3:22" s="64" customFormat="1" x14ac:dyDescent="0.3">
      <c r="V36" s="75"/>
    </row>
    <row r="37" spans="3:22" s="64" customFormat="1" x14ac:dyDescent="0.3">
      <c r="V37" s="75"/>
    </row>
    <row r="38" spans="3:22" s="64" customFormat="1" x14ac:dyDescent="0.3">
      <c r="V38" s="75"/>
    </row>
    <row r="39" spans="3:22" s="64" customFormat="1" x14ac:dyDescent="0.3">
      <c r="V39" s="75"/>
    </row>
    <row r="40" spans="3:22" s="64" customFormat="1" x14ac:dyDescent="0.3">
      <c r="V40" s="75"/>
    </row>
    <row r="41" spans="3:22" s="64" customFormat="1" x14ac:dyDescent="0.3">
      <c r="V41" s="75"/>
    </row>
    <row r="42" spans="3:22" s="64" customFormat="1" x14ac:dyDescent="0.3">
      <c r="V42" s="75"/>
    </row>
    <row r="43" spans="3:22" s="64" customFormat="1" x14ac:dyDescent="0.3">
      <c r="V43" s="75"/>
    </row>
    <row r="44" spans="3:22" s="64" customFormat="1" x14ac:dyDescent="0.3">
      <c r="V44" s="75"/>
    </row>
    <row r="45" spans="3:22" s="64" customFormat="1" x14ac:dyDescent="0.3">
      <c r="V45" s="75"/>
    </row>
    <row r="46" spans="3:22" s="64" customFormat="1" x14ac:dyDescent="0.3">
      <c r="V46" s="75"/>
    </row>
    <row r="47" spans="3:22" s="64" customFormat="1" x14ac:dyDescent="0.3">
      <c r="V47" s="75"/>
    </row>
    <row r="48" spans="3:22" s="64" customFormat="1" x14ac:dyDescent="0.3">
      <c r="V48" s="75"/>
    </row>
    <row r="49" spans="22:22" s="64" customFormat="1" x14ac:dyDescent="0.3">
      <c r="V49" s="75"/>
    </row>
    <row r="50" spans="22:22" s="64" customFormat="1" x14ac:dyDescent="0.3">
      <c r="V50" s="75"/>
    </row>
    <row r="51" spans="22:22" s="64" customFormat="1" x14ac:dyDescent="0.3">
      <c r="V51" s="75"/>
    </row>
    <row r="52" spans="22:22" s="64" customFormat="1" x14ac:dyDescent="0.3">
      <c r="V52" s="75"/>
    </row>
    <row r="53" spans="22:22" s="64" customFormat="1" x14ac:dyDescent="0.3">
      <c r="V53" s="75"/>
    </row>
    <row r="54" spans="22:22" s="64" customFormat="1" x14ac:dyDescent="0.3">
      <c r="V54" s="75"/>
    </row>
    <row r="55" spans="22:22" s="64" customFormat="1" x14ac:dyDescent="0.3">
      <c r="V55" s="75"/>
    </row>
    <row r="56" spans="22:22" s="64" customFormat="1" x14ac:dyDescent="0.3">
      <c r="V56" s="75"/>
    </row>
    <row r="57" spans="22:22" s="64" customFormat="1" x14ac:dyDescent="0.3">
      <c r="V57" s="75"/>
    </row>
    <row r="58" spans="22:22" s="64" customFormat="1" x14ac:dyDescent="0.3">
      <c r="V58" s="75"/>
    </row>
    <row r="59" spans="22:22" s="64" customFormat="1" x14ac:dyDescent="0.3">
      <c r="V59" s="75"/>
    </row>
    <row r="60" spans="22:22" s="64" customFormat="1" x14ac:dyDescent="0.3">
      <c r="V60" s="75"/>
    </row>
    <row r="61" spans="22:22" s="64" customFormat="1" x14ac:dyDescent="0.3">
      <c r="V61" s="75"/>
    </row>
    <row r="62" spans="22:22" s="64" customFormat="1" x14ac:dyDescent="0.3">
      <c r="V62" s="75"/>
    </row>
    <row r="63" spans="22:22" s="64" customFormat="1" x14ac:dyDescent="0.3">
      <c r="V63" s="75"/>
    </row>
    <row r="64" spans="22:22" s="64" customFormat="1" x14ac:dyDescent="0.3">
      <c r="V64" s="75"/>
    </row>
    <row r="65" spans="22:22" s="64" customFormat="1" x14ac:dyDescent="0.3">
      <c r="V65" s="75"/>
    </row>
    <row r="66" spans="22:22" s="64" customFormat="1" x14ac:dyDescent="0.3">
      <c r="V66" s="75"/>
    </row>
    <row r="67" spans="22:22" s="64" customFormat="1" x14ac:dyDescent="0.3">
      <c r="V67" s="75"/>
    </row>
    <row r="68" spans="22:22" s="64" customFormat="1" x14ac:dyDescent="0.3">
      <c r="V68" s="75"/>
    </row>
    <row r="69" spans="22:22" s="64" customFormat="1" x14ac:dyDescent="0.3">
      <c r="V69" s="75"/>
    </row>
    <row r="70" spans="22:22" s="64" customFormat="1" x14ac:dyDescent="0.3">
      <c r="V70" s="75"/>
    </row>
    <row r="71" spans="22:22" s="64" customFormat="1" x14ac:dyDescent="0.3">
      <c r="V71" s="75"/>
    </row>
    <row r="72" spans="22:22" s="64" customFormat="1" x14ac:dyDescent="0.3">
      <c r="V72" s="75"/>
    </row>
    <row r="73" spans="22:22" s="64" customFormat="1" x14ac:dyDescent="0.3">
      <c r="V73" s="75"/>
    </row>
  </sheetData>
  <mergeCells count="3">
    <mergeCell ref="X4:AA4"/>
    <mergeCell ref="AC4:AF4"/>
    <mergeCell ref="AH4:AK4"/>
  </mergeCells>
  <pageMargins left="0.7" right="0.7" top="0.75" bottom="0.75" header="0.3" footer="0.3"/>
  <pageSetup scale="4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4"/>
  <sheetViews>
    <sheetView showGridLines="0" view="pageBreakPreview" zoomScaleNormal="100" zoomScaleSheetLayoutView="100" workbookViewId="0">
      <selection activeCell="B1" sqref="B1"/>
    </sheetView>
  </sheetViews>
  <sheetFormatPr defaultColWidth="9.109375" defaultRowHeight="13.8" x14ac:dyDescent="0.3"/>
  <cols>
    <col min="1" max="1" width="2.6640625" style="68" customWidth="1"/>
    <col min="2" max="2" width="38.109375" style="64" customWidth="1"/>
    <col min="3" max="3" width="0.88671875" style="64" customWidth="1"/>
    <col min="4" max="7" width="12.6640625" style="64" hidden="1" customWidth="1"/>
    <col min="8" max="8" width="13.33203125" style="64" hidden="1" customWidth="1"/>
    <col min="9" max="12" width="12.6640625" style="64" hidden="1" customWidth="1"/>
    <col min="13" max="13" width="13.33203125" style="64" hidden="1" customWidth="1"/>
    <col min="14" max="15" width="12.6640625" style="64" hidden="1" customWidth="1"/>
    <col min="16" max="16" width="12.88671875" style="68" hidden="1" customWidth="1"/>
    <col min="17" max="17" width="10.88671875" style="68" hidden="1" customWidth="1"/>
    <col min="18" max="18" width="12.5546875" style="68" customWidth="1"/>
    <col min="19" max="21" width="12.5546875" style="68" bestFit="1" customWidth="1"/>
    <col min="22" max="22" width="11.88671875" style="68" bestFit="1" customWidth="1"/>
    <col min="23" max="23" width="12.5546875" style="68" customWidth="1"/>
    <col min="24" max="24" width="12.5546875" style="68" bestFit="1" customWidth="1"/>
    <col min="25" max="30" width="12.5546875" style="68" customWidth="1"/>
    <col min="31" max="31" width="12.6640625" style="68" customWidth="1"/>
    <col min="32" max="33" width="12.88671875" style="68" customWidth="1"/>
    <col min="34" max="34" width="13" style="68" customWidth="1"/>
    <col min="35" max="35" width="12.88671875" style="68" customWidth="1"/>
    <col min="36" max="36" width="12.44140625" style="68" bestFit="1" customWidth="1"/>
    <col min="37" max="38" width="12.5546875" style="68" customWidth="1"/>
    <col min="39" max="16384" width="9.109375" style="68"/>
  </cols>
  <sheetData>
    <row r="1" spans="2:38" s="3" customFormat="1" ht="28.8" x14ac:dyDescent="0.5500000000000000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38" s="3" customFormat="1" ht="21" x14ac:dyDescent="0.4">
      <c r="B2" s="5" t="s">
        <v>1</v>
      </c>
      <c r="C2" s="6"/>
      <c r="D2" s="6"/>
      <c r="E2" s="6"/>
      <c r="F2" s="6"/>
      <c r="G2" s="6"/>
      <c r="H2" s="6"/>
      <c r="I2" s="6"/>
      <c r="J2" s="6"/>
      <c r="K2" s="2"/>
      <c r="L2" s="6"/>
      <c r="M2" s="6"/>
      <c r="N2" s="6"/>
      <c r="O2" s="6"/>
    </row>
    <row r="3" spans="2:38" s="3" customFormat="1" ht="18.600000000000001" thickBot="1" x14ac:dyDescent="0.4"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38" s="16" customFormat="1" ht="16.2" thickTop="1" x14ac:dyDescent="0.3">
      <c r="B4" s="10" t="s">
        <v>105</v>
      </c>
      <c r="C4" s="11"/>
      <c r="D4" s="12" t="s">
        <v>4</v>
      </c>
      <c r="E4" s="13"/>
      <c r="F4" s="14"/>
      <c r="G4" s="13"/>
      <c r="H4" s="15" t="s">
        <v>5</v>
      </c>
      <c r="I4" s="12" t="s">
        <v>4</v>
      </c>
      <c r="J4" s="13"/>
      <c r="K4" s="14"/>
      <c r="L4" s="13"/>
      <c r="M4" s="15" t="s">
        <v>5</v>
      </c>
      <c r="N4" s="12" t="s">
        <v>4</v>
      </c>
      <c r="O4" s="12"/>
      <c r="P4" s="12"/>
      <c r="Q4" s="12"/>
      <c r="R4" s="15" t="s">
        <v>5</v>
      </c>
      <c r="S4" s="12" t="s">
        <v>4</v>
      </c>
      <c r="T4" s="12"/>
      <c r="U4" s="12"/>
      <c r="V4" s="12"/>
      <c r="W4" s="15" t="s">
        <v>104</v>
      </c>
      <c r="X4" s="159" t="s">
        <v>4</v>
      </c>
      <c r="Y4" s="160"/>
      <c r="Z4" s="160"/>
      <c r="AA4" s="161"/>
      <c r="AB4" s="15" t="s">
        <v>5</v>
      </c>
      <c r="AC4" s="153" t="s">
        <v>4</v>
      </c>
      <c r="AD4" s="154"/>
      <c r="AE4" s="154"/>
      <c r="AF4" s="162"/>
      <c r="AG4" s="137" t="s">
        <v>5</v>
      </c>
      <c r="AH4" s="156" t="s">
        <v>4</v>
      </c>
      <c r="AI4" s="157"/>
      <c r="AJ4" s="157"/>
      <c r="AK4" s="157"/>
      <c r="AL4" s="137" t="s">
        <v>5</v>
      </c>
    </row>
    <row r="5" spans="2:38" s="16" customFormat="1" ht="14.4" thickBot="1" x14ac:dyDescent="0.35">
      <c r="B5" s="17" t="s">
        <v>6</v>
      </c>
      <c r="C5" s="11"/>
      <c r="D5" s="18">
        <v>41364</v>
      </c>
      <c r="E5" s="19">
        <v>41455</v>
      </c>
      <c r="F5" s="19">
        <v>41547</v>
      </c>
      <c r="G5" s="19">
        <v>41639</v>
      </c>
      <c r="H5" s="20">
        <v>2013</v>
      </c>
      <c r="I5" s="18">
        <v>41729</v>
      </c>
      <c r="J5" s="19">
        <v>41820</v>
      </c>
      <c r="K5" s="19">
        <v>41912</v>
      </c>
      <c r="L5" s="19">
        <v>42004</v>
      </c>
      <c r="M5" s="20">
        <v>2014</v>
      </c>
      <c r="N5" s="21">
        <v>42094</v>
      </c>
      <c r="O5" s="21">
        <v>42185</v>
      </c>
      <c r="P5" s="21">
        <v>42277</v>
      </c>
      <c r="Q5" s="21">
        <v>42369</v>
      </c>
      <c r="R5" s="20">
        <v>2015</v>
      </c>
      <c r="S5" s="21">
        <v>42460</v>
      </c>
      <c r="T5" s="21">
        <v>42551</v>
      </c>
      <c r="U5" s="21">
        <v>42643</v>
      </c>
      <c r="V5" s="21">
        <v>42735</v>
      </c>
      <c r="W5" s="20">
        <v>2016</v>
      </c>
      <c r="X5" s="22">
        <v>42825</v>
      </c>
      <c r="Y5" s="22">
        <v>42916</v>
      </c>
      <c r="Z5" s="22">
        <v>43008</v>
      </c>
      <c r="AA5" s="22">
        <v>43100</v>
      </c>
      <c r="AB5" s="20">
        <v>2017</v>
      </c>
      <c r="AC5" s="22">
        <v>43190</v>
      </c>
      <c r="AD5" s="22">
        <v>43281</v>
      </c>
      <c r="AE5" s="22" t="s">
        <v>7</v>
      </c>
      <c r="AF5" s="22">
        <v>43465</v>
      </c>
      <c r="AG5" s="20" t="s">
        <v>8</v>
      </c>
      <c r="AH5" s="22">
        <v>43555</v>
      </c>
      <c r="AI5" s="22">
        <v>43646</v>
      </c>
      <c r="AJ5" s="22">
        <v>43738</v>
      </c>
      <c r="AK5" s="22">
        <v>43830</v>
      </c>
      <c r="AL5" s="20">
        <v>2019</v>
      </c>
    </row>
    <row r="6" spans="2:38" s="16" customFormat="1" x14ac:dyDescent="0.3">
      <c r="B6" s="23" t="s">
        <v>10</v>
      </c>
      <c r="C6" s="24"/>
      <c r="D6" s="25"/>
      <c r="E6" s="26"/>
      <c r="F6" s="27"/>
      <c r="G6" s="26"/>
      <c r="H6" s="28"/>
      <c r="I6" s="25"/>
      <c r="J6" s="26"/>
      <c r="K6" s="27"/>
      <c r="L6" s="26"/>
      <c r="M6" s="28"/>
      <c r="N6" s="26"/>
      <c r="O6" s="26"/>
      <c r="R6" s="28"/>
      <c r="W6" s="28"/>
      <c r="AB6" s="28"/>
      <c r="AG6" s="143"/>
      <c r="AL6" s="143"/>
    </row>
    <row r="7" spans="2:38" s="34" customFormat="1" x14ac:dyDescent="0.3">
      <c r="B7" s="30" t="s">
        <v>11</v>
      </c>
      <c r="C7" s="31"/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2">
        <v>0</v>
      </c>
      <c r="J7" s="32">
        <v>0</v>
      </c>
      <c r="K7" s="32">
        <v>0</v>
      </c>
      <c r="L7" s="32">
        <v>0</v>
      </c>
      <c r="M7" s="33">
        <v>0</v>
      </c>
      <c r="N7" s="32">
        <v>0</v>
      </c>
      <c r="O7" s="32">
        <v>0</v>
      </c>
      <c r="P7" s="32">
        <v>0</v>
      </c>
      <c r="Q7" s="32">
        <v>0</v>
      </c>
      <c r="R7" s="33">
        <v>0</v>
      </c>
      <c r="S7" s="32">
        <v>0</v>
      </c>
      <c r="T7" s="32">
        <v>0</v>
      </c>
      <c r="U7" s="32">
        <v>0</v>
      </c>
      <c r="V7" s="32">
        <v>0</v>
      </c>
      <c r="W7" s="33">
        <v>0</v>
      </c>
      <c r="X7" s="32">
        <v>0</v>
      </c>
      <c r="Y7" s="32">
        <v>0</v>
      </c>
      <c r="Z7" s="32">
        <v>0</v>
      </c>
      <c r="AA7" s="32">
        <v>0</v>
      </c>
      <c r="AB7" s="33">
        <v>0</v>
      </c>
      <c r="AC7" s="32">
        <v>0</v>
      </c>
      <c r="AD7" s="32">
        <v>0</v>
      </c>
      <c r="AE7" s="32">
        <v>0</v>
      </c>
      <c r="AF7" s="32">
        <v>0</v>
      </c>
      <c r="AG7" s="63">
        <v>0</v>
      </c>
      <c r="AH7" s="32">
        <v>0</v>
      </c>
      <c r="AI7" s="32">
        <v>0</v>
      </c>
      <c r="AJ7" s="32">
        <v>0</v>
      </c>
      <c r="AK7" s="32">
        <v>0</v>
      </c>
      <c r="AL7" s="63">
        <v>0</v>
      </c>
    </row>
    <row r="8" spans="2:38" s="16" customFormat="1" x14ac:dyDescent="0.3">
      <c r="B8" s="30" t="s">
        <v>12</v>
      </c>
      <c r="C8" s="35"/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2">
        <v>0</v>
      </c>
      <c r="J8" s="32">
        <v>0</v>
      </c>
      <c r="K8" s="32">
        <v>0</v>
      </c>
      <c r="L8" s="32">
        <v>0</v>
      </c>
      <c r="M8" s="33">
        <v>0</v>
      </c>
      <c r="N8" s="32">
        <v>0</v>
      </c>
      <c r="O8" s="32">
        <v>0</v>
      </c>
      <c r="P8" s="32">
        <v>0</v>
      </c>
      <c r="Q8" s="32">
        <v>0</v>
      </c>
      <c r="R8" s="33">
        <v>0</v>
      </c>
      <c r="S8" s="32">
        <v>0</v>
      </c>
      <c r="T8" s="32">
        <v>0</v>
      </c>
      <c r="U8" s="32">
        <v>0</v>
      </c>
      <c r="V8" s="32">
        <v>0</v>
      </c>
      <c r="W8" s="33">
        <v>0</v>
      </c>
      <c r="X8" s="32">
        <v>0</v>
      </c>
      <c r="Y8" s="32">
        <v>0</v>
      </c>
      <c r="Z8" s="32">
        <v>0</v>
      </c>
      <c r="AA8" s="32">
        <v>0</v>
      </c>
      <c r="AB8" s="33">
        <v>0</v>
      </c>
      <c r="AC8" s="32">
        <v>0</v>
      </c>
      <c r="AD8" s="32">
        <v>0</v>
      </c>
      <c r="AE8" s="32">
        <v>0</v>
      </c>
      <c r="AF8" s="32">
        <v>0</v>
      </c>
      <c r="AG8" s="63">
        <v>0</v>
      </c>
      <c r="AH8" s="32">
        <v>0</v>
      </c>
      <c r="AI8" s="32">
        <v>0</v>
      </c>
      <c r="AJ8" s="32">
        <v>0</v>
      </c>
      <c r="AK8" s="32">
        <v>0</v>
      </c>
      <c r="AL8" s="63">
        <v>0</v>
      </c>
    </row>
    <row r="9" spans="2:38" s="16" customFormat="1" x14ac:dyDescent="0.3">
      <c r="B9" s="30" t="s">
        <v>13</v>
      </c>
      <c r="C9" s="35"/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2">
        <v>0</v>
      </c>
      <c r="J9" s="32">
        <v>0</v>
      </c>
      <c r="K9" s="32">
        <v>0</v>
      </c>
      <c r="L9" s="32">
        <v>0</v>
      </c>
      <c r="M9" s="33">
        <v>0</v>
      </c>
      <c r="N9" s="32">
        <v>0</v>
      </c>
      <c r="O9" s="32">
        <v>0</v>
      </c>
      <c r="P9" s="32">
        <v>0</v>
      </c>
      <c r="Q9" s="32">
        <v>0</v>
      </c>
      <c r="R9" s="33">
        <v>0</v>
      </c>
      <c r="S9" s="32">
        <v>0</v>
      </c>
      <c r="T9" s="32">
        <v>0</v>
      </c>
      <c r="U9" s="32">
        <v>0</v>
      </c>
      <c r="V9" s="32">
        <v>0</v>
      </c>
      <c r="W9" s="33">
        <v>0</v>
      </c>
      <c r="X9" s="32">
        <v>0</v>
      </c>
      <c r="Y9" s="32">
        <v>0</v>
      </c>
      <c r="Z9" s="32">
        <v>0</v>
      </c>
      <c r="AA9" s="32">
        <v>0</v>
      </c>
      <c r="AB9" s="33">
        <v>0</v>
      </c>
      <c r="AC9" s="32">
        <v>0</v>
      </c>
      <c r="AD9" s="32">
        <v>0</v>
      </c>
      <c r="AE9" s="32">
        <v>0</v>
      </c>
      <c r="AF9" s="32">
        <v>0</v>
      </c>
      <c r="AG9" s="63">
        <v>0</v>
      </c>
      <c r="AH9" s="32">
        <v>0</v>
      </c>
      <c r="AI9" s="32">
        <v>0</v>
      </c>
      <c r="AJ9" s="32">
        <v>0</v>
      </c>
      <c r="AK9" s="32">
        <v>0</v>
      </c>
      <c r="AL9" s="63">
        <v>0</v>
      </c>
    </row>
    <row r="10" spans="2:38" s="16" customFormat="1" x14ac:dyDescent="0.3">
      <c r="B10" s="30" t="s">
        <v>14</v>
      </c>
      <c r="C10" s="36"/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2">
        <v>0</v>
      </c>
      <c r="J10" s="32">
        <v>0</v>
      </c>
      <c r="K10" s="32">
        <v>0</v>
      </c>
      <c r="L10" s="32">
        <v>0</v>
      </c>
      <c r="M10" s="33">
        <v>0</v>
      </c>
      <c r="N10" s="32">
        <v>0</v>
      </c>
      <c r="O10" s="32">
        <v>0</v>
      </c>
      <c r="P10" s="32">
        <v>0</v>
      </c>
      <c r="Q10" s="32">
        <v>0</v>
      </c>
      <c r="R10" s="33">
        <v>0</v>
      </c>
      <c r="S10" s="32">
        <v>0</v>
      </c>
      <c r="T10" s="32">
        <v>0</v>
      </c>
      <c r="U10" s="32">
        <v>0</v>
      </c>
      <c r="V10" s="32">
        <v>0</v>
      </c>
      <c r="W10" s="33">
        <v>0</v>
      </c>
      <c r="X10" s="32">
        <v>0</v>
      </c>
      <c r="Y10" s="32">
        <v>0</v>
      </c>
      <c r="Z10" s="32">
        <v>0</v>
      </c>
      <c r="AA10" s="32">
        <v>0</v>
      </c>
      <c r="AB10" s="33">
        <v>0</v>
      </c>
      <c r="AC10" s="32">
        <v>0</v>
      </c>
      <c r="AD10" s="32">
        <v>0</v>
      </c>
      <c r="AE10" s="32">
        <v>0</v>
      </c>
      <c r="AF10" s="32">
        <v>0</v>
      </c>
      <c r="AG10" s="63">
        <v>0</v>
      </c>
      <c r="AH10" s="32">
        <v>0</v>
      </c>
      <c r="AI10" s="32">
        <v>0</v>
      </c>
      <c r="AJ10" s="32">
        <v>0</v>
      </c>
      <c r="AK10" s="32">
        <v>0</v>
      </c>
      <c r="AL10" s="63">
        <v>0</v>
      </c>
    </row>
    <row r="11" spans="2:38" s="16" customFormat="1" ht="14.4" thickBot="1" x14ac:dyDescent="0.35">
      <c r="B11" s="37" t="s">
        <v>19</v>
      </c>
      <c r="C11" s="38"/>
      <c r="D11" s="54">
        <v>0</v>
      </c>
      <c r="E11" s="54">
        <v>0</v>
      </c>
      <c r="F11" s="54">
        <v>0</v>
      </c>
      <c r="G11" s="54">
        <v>0</v>
      </c>
      <c r="H11" s="55">
        <v>0</v>
      </c>
      <c r="I11" s="54">
        <v>0</v>
      </c>
      <c r="J11" s="54">
        <v>0</v>
      </c>
      <c r="K11" s="54">
        <v>0</v>
      </c>
      <c r="L11" s="54">
        <v>0</v>
      </c>
      <c r="M11" s="55">
        <v>0</v>
      </c>
      <c r="N11" s="54">
        <v>0</v>
      </c>
      <c r="O11" s="54">
        <v>0</v>
      </c>
      <c r="P11" s="54">
        <v>0</v>
      </c>
      <c r="Q11" s="54">
        <v>0</v>
      </c>
      <c r="R11" s="55">
        <v>0</v>
      </c>
      <c r="S11" s="54">
        <v>0</v>
      </c>
      <c r="T11" s="54">
        <v>0</v>
      </c>
      <c r="U11" s="54">
        <v>0</v>
      </c>
      <c r="V11" s="54">
        <v>0</v>
      </c>
      <c r="W11" s="55">
        <v>0</v>
      </c>
      <c r="X11" s="54">
        <v>0</v>
      </c>
      <c r="Y11" s="54">
        <v>0</v>
      </c>
      <c r="Z11" s="54">
        <v>0</v>
      </c>
      <c r="AA11" s="54">
        <v>0</v>
      </c>
      <c r="AB11" s="55">
        <v>0</v>
      </c>
      <c r="AC11" s="54">
        <v>0</v>
      </c>
      <c r="AD11" s="54">
        <v>0</v>
      </c>
      <c r="AE11" s="54">
        <v>0</v>
      </c>
      <c r="AF11" s="54">
        <v>0</v>
      </c>
      <c r="AG11" s="55">
        <v>0</v>
      </c>
      <c r="AH11" s="54">
        <v>0</v>
      </c>
      <c r="AI11" s="54">
        <v>0</v>
      </c>
      <c r="AJ11" s="54">
        <v>0</v>
      </c>
      <c r="AK11" s="54">
        <v>0</v>
      </c>
      <c r="AL11" s="55">
        <v>0</v>
      </c>
    </row>
    <row r="12" spans="2:38" s="16" customFormat="1" x14ac:dyDescent="0.3">
      <c r="B12" s="23" t="s">
        <v>21</v>
      </c>
      <c r="C12" s="53"/>
      <c r="D12" s="53"/>
      <c r="E12" s="53"/>
      <c r="F12" s="53"/>
      <c r="G12" s="53"/>
      <c r="H12" s="62"/>
      <c r="I12" s="53"/>
      <c r="J12" s="53"/>
      <c r="K12" s="53"/>
      <c r="L12" s="53"/>
      <c r="M12" s="62"/>
      <c r="N12" s="53"/>
      <c r="O12" s="53"/>
      <c r="Q12" s="53"/>
      <c r="R12" s="62"/>
      <c r="S12" s="53"/>
      <c r="T12" s="53"/>
      <c r="U12" s="53"/>
      <c r="V12" s="53"/>
      <c r="W12" s="62"/>
      <c r="X12" s="53"/>
      <c r="Y12" s="53"/>
      <c r="Z12" s="53"/>
      <c r="AA12" s="53"/>
      <c r="AB12" s="62"/>
      <c r="AC12" s="53"/>
      <c r="AD12" s="53"/>
      <c r="AE12" s="53"/>
      <c r="AF12" s="53"/>
      <c r="AG12" s="144"/>
      <c r="AH12" s="53"/>
      <c r="AI12" s="53"/>
      <c r="AJ12" s="53"/>
      <c r="AK12" s="53"/>
      <c r="AL12" s="144"/>
    </row>
    <row r="13" spans="2:38" s="16" customFormat="1" x14ac:dyDescent="0.3">
      <c r="B13" s="30" t="s">
        <v>22</v>
      </c>
      <c r="C13" s="35"/>
      <c r="D13" s="32">
        <v>0</v>
      </c>
      <c r="E13" s="32">
        <v>0</v>
      </c>
      <c r="F13" s="32">
        <v>0</v>
      </c>
      <c r="G13" s="32">
        <v>0</v>
      </c>
      <c r="H13" s="63">
        <v>0</v>
      </c>
      <c r="I13" s="32">
        <v>0</v>
      </c>
      <c r="J13" s="32">
        <v>0</v>
      </c>
      <c r="K13" s="32">
        <v>0</v>
      </c>
      <c r="L13" s="32">
        <v>0</v>
      </c>
      <c r="M13" s="63">
        <v>0</v>
      </c>
      <c r="N13" s="32">
        <v>0</v>
      </c>
      <c r="O13" s="32">
        <v>0</v>
      </c>
      <c r="P13" s="32">
        <v>0</v>
      </c>
      <c r="Q13" s="32">
        <v>0</v>
      </c>
      <c r="R13" s="63">
        <v>0</v>
      </c>
      <c r="S13" s="32">
        <v>0</v>
      </c>
      <c r="T13" s="32">
        <v>0</v>
      </c>
      <c r="U13" s="32">
        <v>0</v>
      </c>
      <c r="V13" s="32">
        <v>0</v>
      </c>
      <c r="W13" s="63">
        <v>0</v>
      </c>
      <c r="X13" s="32">
        <v>0</v>
      </c>
      <c r="Y13" s="32">
        <v>0</v>
      </c>
      <c r="Z13" s="32">
        <v>0</v>
      </c>
      <c r="AA13" s="32">
        <v>0</v>
      </c>
      <c r="AB13" s="63">
        <v>0</v>
      </c>
      <c r="AC13" s="32">
        <v>0</v>
      </c>
      <c r="AD13" s="32">
        <v>0</v>
      </c>
      <c r="AE13" s="32">
        <v>0</v>
      </c>
      <c r="AF13" s="32">
        <v>0</v>
      </c>
      <c r="AG13" s="63">
        <v>0</v>
      </c>
      <c r="AH13" s="32">
        <v>0</v>
      </c>
      <c r="AI13" s="32">
        <v>0</v>
      </c>
      <c r="AJ13" s="32">
        <v>0</v>
      </c>
      <c r="AK13" s="32">
        <v>0</v>
      </c>
      <c r="AL13" s="63">
        <v>0</v>
      </c>
    </row>
    <row r="14" spans="2:38" s="16" customFormat="1" x14ac:dyDescent="0.3">
      <c r="B14" s="30" t="s">
        <v>23</v>
      </c>
      <c r="C14" s="35"/>
      <c r="D14" s="32">
        <v>0</v>
      </c>
      <c r="E14" s="32">
        <v>0</v>
      </c>
      <c r="F14" s="32">
        <v>0</v>
      </c>
      <c r="G14" s="32">
        <v>0</v>
      </c>
      <c r="H14" s="63">
        <v>0</v>
      </c>
      <c r="I14" s="32">
        <v>0</v>
      </c>
      <c r="J14" s="32">
        <v>0</v>
      </c>
      <c r="K14" s="32">
        <v>0</v>
      </c>
      <c r="L14" s="32">
        <v>0</v>
      </c>
      <c r="M14" s="63">
        <v>0</v>
      </c>
      <c r="N14" s="32">
        <v>0</v>
      </c>
      <c r="O14" s="32">
        <v>0</v>
      </c>
      <c r="P14" s="32">
        <v>0</v>
      </c>
      <c r="Q14" s="32">
        <v>0</v>
      </c>
      <c r="R14" s="63">
        <v>0</v>
      </c>
      <c r="S14" s="32">
        <v>0</v>
      </c>
      <c r="T14" s="32">
        <v>0</v>
      </c>
      <c r="U14" s="32">
        <v>0</v>
      </c>
      <c r="V14" s="32">
        <v>0</v>
      </c>
      <c r="W14" s="63">
        <v>0</v>
      </c>
      <c r="X14" s="32">
        <v>0</v>
      </c>
      <c r="Y14" s="32">
        <v>0</v>
      </c>
      <c r="Z14" s="32">
        <v>0</v>
      </c>
      <c r="AA14" s="32">
        <v>0</v>
      </c>
      <c r="AB14" s="63">
        <v>0</v>
      </c>
      <c r="AC14" s="32">
        <v>0</v>
      </c>
      <c r="AD14" s="32">
        <v>0</v>
      </c>
      <c r="AE14" s="32">
        <v>0</v>
      </c>
      <c r="AF14" s="32">
        <v>0</v>
      </c>
      <c r="AG14" s="63">
        <v>0</v>
      </c>
      <c r="AH14" s="32">
        <v>0</v>
      </c>
      <c r="AI14" s="32">
        <v>0</v>
      </c>
      <c r="AJ14" s="32">
        <v>0</v>
      </c>
      <c r="AK14" s="32">
        <v>0</v>
      </c>
      <c r="AL14" s="63">
        <v>0</v>
      </c>
    </row>
    <row r="15" spans="2:38" s="16" customFormat="1" x14ac:dyDescent="0.3">
      <c r="B15" s="30" t="s">
        <v>24</v>
      </c>
      <c r="C15" s="52"/>
      <c r="D15" s="32">
        <v>0</v>
      </c>
      <c r="E15" s="32">
        <v>0</v>
      </c>
      <c r="F15" s="32">
        <v>0</v>
      </c>
      <c r="G15" s="32">
        <v>0</v>
      </c>
      <c r="H15" s="63">
        <v>0</v>
      </c>
      <c r="I15" s="32">
        <v>0</v>
      </c>
      <c r="J15" s="32">
        <v>0</v>
      </c>
      <c r="K15" s="32">
        <v>0</v>
      </c>
      <c r="L15" s="32">
        <v>0</v>
      </c>
      <c r="M15" s="63">
        <v>0</v>
      </c>
      <c r="N15" s="32">
        <v>0</v>
      </c>
      <c r="O15" s="32">
        <v>0</v>
      </c>
      <c r="P15" s="32">
        <v>0</v>
      </c>
      <c r="Q15" s="32">
        <v>0</v>
      </c>
      <c r="R15" s="63">
        <v>0</v>
      </c>
      <c r="S15" s="32">
        <v>0</v>
      </c>
      <c r="T15" s="32">
        <v>0</v>
      </c>
      <c r="U15" s="32">
        <v>0</v>
      </c>
      <c r="V15" s="32">
        <v>0</v>
      </c>
      <c r="W15" s="63">
        <v>0</v>
      </c>
      <c r="X15" s="32">
        <v>0</v>
      </c>
      <c r="Y15" s="32">
        <v>0</v>
      </c>
      <c r="Z15" s="32">
        <v>0</v>
      </c>
      <c r="AA15" s="32">
        <v>0</v>
      </c>
      <c r="AB15" s="63">
        <v>0</v>
      </c>
      <c r="AC15" s="32">
        <v>0</v>
      </c>
      <c r="AD15" s="32">
        <v>0</v>
      </c>
      <c r="AE15" s="32">
        <v>0</v>
      </c>
      <c r="AF15" s="32">
        <v>0</v>
      </c>
      <c r="AG15" s="63">
        <v>0</v>
      </c>
      <c r="AH15" s="32">
        <v>0</v>
      </c>
      <c r="AI15" s="32">
        <v>0</v>
      </c>
      <c r="AJ15" s="32">
        <v>0</v>
      </c>
      <c r="AK15" s="32">
        <v>0</v>
      </c>
      <c r="AL15" s="63">
        <v>0</v>
      </c>
    </row>
    <row r="16" spans="2:38" s="16" customFormat="1" x14ac:dyDescent="0.3">
      <c r="B16" s="30" t="s">
        <v>25</v>
      </c>
      <c r="C16" s="52"/>
      <c r="D16" s="32">
        <v>0</v>
      </c>
      <c r="E16" s="32">
        <v>0</v>
      </c>
      <c r="F16" s="32">
        <v>0</v>
      </c>
      <c r="G16" s="32">
        <v>0</v>
      </c>
      <c r="H16" s="63">
        <v>0</v>
      </c>
      <c r="I16" s="32">
        <v>0</v>
      </c>
      <c r="J16" s="32">
        <v>0</v>
      </c>
      <c r="K16" s="32">
        <v>0</v>
      </c>
      <c r="L16" s="32">
        <v>0</v>
      </c>
      <c r="M16" s="63">
        <v>0</v>
      </c>
      <c r="N16" s="32">
        <v>0</v>
      </c>
      <c r="O16" s="32">
        <v>0</v>
      </c>
      <c r="P16" s="32">
        <v>0</v>
      </c>
      <c r="Q16" s="32">
        <v>0</v>
      </c>
      <c r="R16" s="63">
        <v>0</v>
      </c>
      <c r="S16" s="32">
        <v>0</v>
      </c>
      <c r="T16" s="32">
        <v>0</v>
      </c>
      <c r="U16" s="32">
        <v>0</v>
      </c>
      <c r="V16" s="32">
        <v>0</v>
      </c>
      <c r="W16" s="63">
        <v>0</v>
      </c>
      <c r="X16" s="32">
        <v>0</v>
      </c>
      <c r="Y16" s="32">
        <v>0</v>
      </c>
      <c r="Z16" s="32">
        <v>0</v>
      </c>
      <c r="AA16" s="32">
        <v>0</v>
      </c>
      <c r="AB16" s="63">
        <v>0</v>
      </c>
      <c r="AC16" s="32">
        <v>0</v>
      </c>
      <c r="AD16" s="32">
        <v>0</v>
      </c>
      <c r="AE16" s="32">
        <v>0</v>
      </c>
      <c r="AF16" s="32">
        <v>0</v>
      </c>
      <c r="AG16" s="63">
        <v>0</v>
      </c>
      <c r="AH16" s="32">
        <v>0</v>
      </c>
      <c r="AI16" s="32">
        <v>0</v>
      </c>
      <c r="AJ16" s="32">
        <v>0</v>
      </c>
      <c r="AK16" s="32">
        <v>0</v>
      </c>
      <c r="AL16" s="63">
        <v>0</v>
      </c>
    </row>
    <row r="17" spans="2:38" ht="14.4" thickBot="1" x14ac:dyDescent="0.35">
      <c r="B17" s="64" t="s">
        <v>26</v>
      </c>
      <c r="C17" s="65"/>
      <c r="D17" s="66">
        <v>0</v>
      </c>
      <c r="E17" s="66">
        <v>0</v>
      </c>
      <c r="F17" s="66">
        <v>0</v>
      </c>
      <c r="G17" s="66">
        <v>0</v>
      </c>
      <c r="H17" s="67">
        <v>0</v>
      </c>
      <c r="I17" s="66">
        <v>0</v>
      </c>
      <c r="J17" s="66">
        <v>0</v>
      </c>
      <c r="K17" s="66">
        <v>0</v>
      </c>
      <c r="L17" s="66">
        <v>0</v>
      </c>
      <c r="M17" s="67">
        <v>0</v>
      </c>
      <c r="N17" s="66">
        <v>0</v>
      </c>
      <c r="O17" s="66">
        <v>0</v>
      </c>
      <c r="P17" s="66">
        <v>0</v>
      </c>
      <c r="Q17" s="66">
        <v>0</v>
      </c>
      <c r="R17" s="67">
        <v>0</v>
      </c>
      <c r="S17" s="66">
        <v>0</v>
      </c>
      <c r="T17" s="66">
        <v>0</v>
      </c>
      <c r="U17" s="66">
        <v>0</v>
      </c>
      <c r="V17" s="66">
        <v>0</v>
      </c>
      <c r="W17" s="67">
        <v>0</v>
      </c>
      <c r="X17" s="66">
        <v>0</v>
      </c>
      <c r="Y17" s="66">
        <v>0</v>
      </c>
      <c r="Z17" s="66">
        <v>0</v>
      </c>
      <c r="AA17" s="66">
        <v>0</v>
      </c>
      <c r="AB17" s="67">
        <v>0</v>
      </c>
      <c r="AC17" s="66">
        <v>0</v>
      </c>
      <c r="AD17" s="66">
        <v>0</v>
      </c>
      <c r="AE17" s="66">
        <v>0</v>
      </c>
      <c r="AF17" s="66">
        <v>0</v>
      </c>
      <c r="AG17" s="145">
        <v>0</v>
      </c>
      <c r="AH17" s="66">
        <v>0</v>
      </c>
      <c r="AI17" s="66">
        <v>0</v>
      </c>
      <c r="AJ17" s="66">
        <v>0</v>
      </c>
      <c r="AK17" s="66">
        <v>0</v>
      </c>
      <c r="AL17" s="145">
        <v>0</v>
      </c>
    </row>
    <row r="18" spans="2:38" x14ac:dyDescent="0.3">
      <c r="C18" s="65"/>
      <c r="H18" s="146"/>
      <c r="M18" s="146"/>
      <c r="Q18" s="64"/>
      <c r="R18" s="146"/>
      <c r="S18" s="64"/>
      <c r="T18" s="64"/>
      <c r="U18" s="64"/>
      <c r="W18" s="146"/>
      <c r="X18" s="64"/>
      <c r="Y18" s="64"/>
      <c r="Z18" s="64"/>
      <c r="AA18" s="64"/>
      <c r="AB18" s="146"/>
      <c r="AC18" s="64"/>
      <c r="AD18" s="64"/>
      <c r="AG18" s="50"/>
      <c r="AH18" s="64"/>
      <c r="AI18" s="64"/>
      <c r="AJ18" s="64"/>
      <c r="AL18" s="50"/>
    </row>
    <row r="19" spans="2:38" x14ac:dyDescent="0.3">
      <c r="B19" s="64" t="s">
        <v>28</v>
      </c>
      <c r="C19" s="65"/>
      <c r="H19" s="74"/>
      <c r="M19" s="74"/>
      <c r="Q19" s="64"/>
      <c r="R19" s="74"/>
      <c r="S19" s="64"/>
      <c r="T19" s="64"/>
      <c r="U19" s="64"/>
      <c r="W19" s="74"/>
      <c r="X19" s="64"/>
      <c r="Y19" s="64"/>
      <c r="Z19" s="64"/>
      <c r="AA19" s="64"/>
      <c r="AB19" s="74"/>
      <c r="AC19" s="64"/>
      <c r="AD19" s="64"/>
      <c r="AG19" s="50"/>
      <c r="AH19" s="64"/>
      <c r="AI19" s="64"/>
      <c r="AJ19" s="64"/>
      <c r="AL19" s="50"/>
    </row>
    <row r="20" spans="2:38" s="16" customFormat="1" x14ac:dyDescent="0.3">
      <c r="B20" s="30" t="s">
        <v>29</v>
      </c>
      <c r="C20" s="35"/>
      <c r="D20" s="32">
        <v>0</v>
      </c>
      <c r="E20" s="32">
        <v>-756000</v>
      </c>
      <c r="F20" s="32">
        <v>756000</v>
      </c>
      <c r="G20" s="32">
        <v>0</v>
      </c>
      <c r="H20" s="63">
        <v>0</v>
      </c>
      <c r="I20" s="32">
        <v>0</v>
      </c>
      <c r="J20" s="32">
        <v>0</v>
      </c>
      <c r="K20" s="32">
        <v>0</v>
      </c>
      <c r="L20" s="32">
        <v>0</v>
      </c>
      <c r="M20" s="63">
        <v>0</v>
      </c>
      <c r="N20" s="32">
        <v>4000</v>
      </c>
      <c r="O20" s="32">
        <v>0</v>
      </c>
      <c r="P20" s="32">
        <v>-4000</v>
      </c>
      <c r="Q20" s="32">
        <v>0</v>
      </c>
      <c r="R20" s="63">
        <v>0</v>
      </c>
      <c r="S20" s="32">
        <v>0</v>
      </c>
      <c r="T20" s="32">
        <v>0</v>
      </c>
      <c r="U20" s="32">
        <v>677000</v>
      </c>
      <c r="V20" s="32">
        <v>1281000</v>
      </c>
      <c r="W20" s="63">
        <v>1958000</v>
      </c>
      <c r="X20" s="32">
        <v>200000</v>
      </c>
      <c r="Y20" s="32">
        <v>0</v>
      </c>
      <c r="Z20" s="32">
        <v>-236000</v>
      </c>
      <c r="AA20" s="32">
        <v>214000</v>
      </c>
      <c r="AB20" s="63">
        <v>178000</v>
      </c>
      <c r="AC20" s="32">
        <v>5000</v>
      </c>
      <c r="AD20" s="32">
        <v>203453</v>
      </c>
      <c r="AE20" s="32">
        <v>0</v>
      </c>
      <c r="AF20" s="32">
        <v>0</v>
      </c>
      <c r="AG20" s="63">
        <v>208453</v>
      </c>
      <c r="AH20" s="32">
        <v>0</v>
      </c>
      <c r="AI20" s="32">
        <v>0</v>
      </c>
      <c r="AJ20" s="32">
        <v>0</v>
      </c>
      <c r="AK20" s="32">
        <v>0</v>
      </c>
      <c r="AL20" s="63">
        <v>0</v>
      </c>
    </row>
    <row r="21" spans="2:38" s="16" customFormat="1" x14ac:dyDescent="0.3">
      <c r="B21" s="30" t="s">
        <v>30</v>
      </c>
      <c r="C21" s="35"/>
      <c r="D21" s="32">
        <v>-1449000</v>
      </c>
      <c r="E21" s="32">
        <v>2186000</v>
      </c>
      <c r="F21" s="32">
        <v>419000</v>
      </c>
      <c r="G21" s="32">
        <v>512000</v>
      </c>
      <c r="H21" s="63">
        <v>1668000</v>
      </c>
      <c r="I21" s="32">
        <v>2270000</v>
      </c>
      <c r="J21" s="32">
        <v>4088000</v>
      </c>
      <c r="K21" s="32">
        <v>2912000</v>
      </c>
      <c r="L21" s="32">
        <v>8036000</v>
      </c>
      <c r="M21" s="63">
        <v>17306000</v>
      </c>
      <c r="N21" s="32">
        <v>5162000</v>
      </c>
      <c r="O21" s="32">
        <v>2186000</v>
      </c>
      <c r="P21" s="32">
        <v>-9000</v>
      </c>
      <c r="Q21" s="32">
        <v>669000</v>
      </c>
      <c r="R21" s="63">
        <v>8008000</v>
      </c>
      <c r="S21" s="32">
        <v>-144000</v>
      </c>
      <c r="T21" s="32">
        <v>119000</v>
      </c>
      <c r="U21" s="32">
        <v>-86000</v>
      </c>
      <c r="V21" s="32">
        <v>511000</v>
      </c>
      <c r="W21" s="63">
        <v>400000</v>
      </c>
      <c r="X21" s="32">
        <v>238000</v>
      </c>
      <c r="Y21" s="32">
        <v>-40000</v>
      </c>
      <c r="Z21" s="32">
        <v>112000</v>
      </c>
      <c r="AA21" s="32">
        <v>342000</v>
      </c>
      <c r="AB21" s="63">
        <v>652000</v>
      </c>
      <c r="AC21" s="32">
        <v>944000</v>
      </c>
      <c r="AD21" s="32">
        <v>-603000</v>
      </c>
      <c r="AE21" s="32">
        <v>-258000</v>
      </c>
      <c r="AF21" s="32">
        <v>-71000</v>
      </c>
      <c r="AG21" s="63">
        <v>12200</v>
      </c>
      <c r="AH21" s="32">
        <v>0</v>
      </c>
      <c r="AI21" s="32">
        <v>35000</v>
      </c>
      <c r="AJ21" s="32">
        <v>-18000</v>
      </c>
      <c r="AK21" s="32">
        <v>117000</v>
      </c>
      <c r="AL21" s="63">
        <v>134000</v>
      </c>
    </row>
    <row r="22" spans="2:38" s="16" customFormat="1" x14ac:dyDescent="0.3">
      <c r="B22" s="23" t="s">
        <v>31</v>
      </c>
      <c r="C22" s="35"/>
      <c r="D22" s="32">
        <v>29846000</v>
      </c>
      <c r="E22" s="32">
        <v>26607000</v>
      </c>
      <c r="F22" s="32">
        <v>25408000</v>
      </c>
      <c r="G22" s="32">
        <v>32741000</v>
      </c>
      <c r="H22" s="63">
        <v>114602000</v>
      </c>
      <c r="I22" s="32">
        <v>32176000</v>
      </c>
      <c r="J22" s="32">
        <v>33233000</v>
      </c>
      <c r="K22" s="32">
        <v>30041000</v>
      </c>
      <c r="L22" s="32">
        <v>29576000</v>
      </c>
      <c r="M22" s="63">
        <v>125026000</v>
      </c>
      <c r="N22" s="32">
        <v>33290000</v>
      </c>
      <c r="O22" s="32">
        <v>35263000</v>
      </c>
      <c r="P22" s="32">
        <v>31372000</v>
      </c>
      <c r="Q22" s="32">
        <v>31215000</v>
      </c>
      <c r="R22" s="63">
        <v>131140000</v>
      </c>
      <c r="S22" s="32">
        <v>35011000</v>
      </c>
      <c r="T22" s="32">
        <v>32113000</v>
      </c>
      <c r="U22" s="32">
        <v>31126000</v>
      </c>
      <c r="V22" s="32">
        <v>40037000</v>
      </c>
      <c r="W22" s="63">
        <v>138287000</v>
      </c>
      <c r="X22" s="32">
        <v>32472000</v>
      </c>
      <c r="Y22" s="32">
        <v>38573000</v>
      </c>
      <c r="Z22" s="32">
        <v>33412000</v>
      </c>
      <c r="AA22" s="32">
        <v>33829000</v>
      </c>
      <c r="AB22" s="63">
        <v>138286000</v>
      </c>
      <c r="AC22" s="32">
        <v>36857000</v>
      </c>
      <c r="AD22" s="32">
        <v>33248000</v>
      </c>
      <c r="AE22" s="32">
        <v>31281000</v>
      </c>
      <c r="AF22" s="32">
        <v>28484000</v>
      </c>
      <c r="AG22" s="63">
        <v>129871400</v>
      </c>
      <c r="AH22" s="32">
        <v>25459000</v>
      </c>
      <c r="AI22" s="32">
        <v>32055000</v>
      </c>
      <c r="AJ22" s="32">
        <v>27444000</v>
      </c>
      <c r="AK22" s="32">
        <v>29918000</v>
      </c>
      <c r="AL22" s="63">
        <v>114876000</v>
      </c>
    </row>
    <row r="23" spans="2:38" s="16" customFormat="1" ht="27.6" x14ac:dyDescent="0.3">
      <c r="B23" s="76" t="s">
        <v>32</v>
      </c>
      <c r="C23" s="77"/>
      <c r="D23" s="78">
        <v>3890000</v>
      </c>
      <c r="E23" s="78">
        <v>3796000</v>
      </c>
      <c r="F23" s="78">
        <v>4172000</v>
      </c>
      <c r="G23" s="78">
        <v>4264000</v>
      </c>
      <c r="H23" s="63">
        <v>16122000</v>
      </c>
      <c r="I23" s="78">
        <v>3769000</v>
      </c>
      <c r="J23" s="78">
        <v>3672000</v>
      </c>
      <c r="K23" s="78">
        <v>3787000</v>
      </c>
      <c r="L23" s="78">
        <v>4832000</v>
      </c>
      <c r="M23" s="63">
        <v>16060000</v>
      </c>
      <c r="N23" s="78">
        <v>4813000</v>
      </c>
      <c r="O23" s="78">
        <v>5056000</v>
      </c>
      <c r="P23" s="78">
        <v>6115000</v>
      </c>
      <c r="Q23" s="78">
        <v>6920000</v>
      </c>
      <c r="R23" s="63">
        <v>22904000</v>
      </c>
      <c r="S23" s="78">
        <v>7111000</v>
      </c>
      <c r="T23" s="78">
        <v>8477000</v>
      </c>
      <c r="U23" s="78">
        <v>8898000</v>
      </c>
      <c r="V23" s="78">
        <v>9571000</v>
      </c>
      <c r="W23" s="63">
        <v>34057000</v>
      </c>
      <c r="X23" s="78">
        <v>9076000</v>
      </c>
      <c r="Y23" s="78">
        <v>9627000</v>
      </c>
      <c r="Z23" s="78">
        <v>9845000</v>
      </c>
      <c r="AA23" s="78">
        <v>10373000</v>
      </c>
      <c r="AB23" s="63">
        <v>38921000</v>
      </c>
      <c r="AC23" s="78">
        <v>10251000</v>
      </c>
      <c r="AD23" s="78">
        <v>10239000</v>
      </c>
      <c r="AE23" s="78">
        <v>10042000</v>
      </c>
      <c r="AF23" s="78">
        <v>9993000</v>
      </c>
      <c r="AG23" s="63">
        <v>40525000</v>
      </c>
      <c r="AH23" s="78">
        <v>9783000</v>
      </c>
      <c r="AI23" s="78">
        <v>9594000</v>
      </c>
      <c r="AJ23" s="78">
        <v>9393000</v>
      </c>
      <c r="AK23" s="78">
        <v>9533000</v>
      </c>
      <c r="AL23" s="63">
        <v>38303000</v>
      </c>
    </row>
    <row r="24" spans="2:38" s="16" customFormat="1" ht="14.4" thickBot="1" x14ac:dyDescent="0.35">
      <c r="B24" s="23" t="s">
        <v>33</v>
      </c>
      <c r="C24" s="79"/>
      <c r="D24" s="66">
        <v>32287000</v>
      </c>
      <c r="E24" s="66">
        <v>31833000</v>
      </c>
      <c r="F24" s="66">
        <v>30755000</v>
      </c>
      <c r="G24" s="66">
        <v>37517000</v>
      </c>
      <c r="H24" s="67">
        <v>132392000</v>
      </c>
      <c r="I24" s="66">
        <v>38215000</v>
      </c>
      <c r="J24" s="66">
        <v>40993000</v>
      </c>
      <c r="K24" s="66">
        <v>36740000</v>
      </c>
      <c r="L24" s="66">
        <v>42444000</v>
      </c>
      <c r="M24" s="67">
        <v>158392000</v>
      </c>
      <c r="N24" s="66">
        <v>43269000</v>
      </c>
      <c r="O24" s="66">
        <v>42505000</v>
      </c>
      <c r="P24" s="66">
        <v>37474000</v>
      </c>
      <c r="Q24" s="66">
        <v>38804000</v>
      </c>
      <c r="R24" s="67">
        <v>162052000</v>
      </c>
      <c r="S24" s="66">
        <v>41978000</v>
      </c>
      <c r="T24" s="66">
        <v>40709000</v>
      </c>
      <c r="U24" s="66">
        <v>40615000</v>
      </c>
      <c r="V24" s="66">
        <v>51400000</v>
      </c>
      <c r="W24" s="67">
        <v>174702000</v>
      </c>
      <c r="X24" s="66">
        <v>41986000</v>
      </c>
      <c r="Y24" s="66">
        <v>48160000</v>
      </c>
      <c r="Z24" s="66">
        <v>43133000</v>
      </c>
      <c r="AA24" s="66">
        <v>44758000</v>
      </c>
      <c r="AB24" s="67">
        <v>178037000</v>
      </c>
      <c r="AC24" s="66">
        <v>48057000</v>
      </c>
      <c r="AD24" s="66">
        <v>43088000</v>
      </c>
      <c r="AE24" s="66">
        <v>41065000</v>
      </c>
      <c r="AF24" s="66">
        <v>38406000</v>
      </c>
      <c r="AG24" s="67">
        <v>170616053</v>
      </c>
      <c r="AH24" s="66">
        <v>35242000</v>
      </c>
      <c r="AI24" s="66">
        <v>41684007.205922969</v>
      </c>
      <c r="AJ24" s="66">
        <v>36819000</v>
      </c>
      <c r="AK24" s="66">
        <v>39568000</v>
      </c>
      <c r="AL24" s="67">
        <v>153313000</v>
      </c>
    </row>
    <row r="25" spans="2:38" s="16" customFormat="1" x14ac:dyDescent="0.3">
      <c r="B25" s="23"/>
      <c r="C25" s="53"/>
      <c r="D25" s="53"/>
      <c r="E25" s="53"/>
      <c r="F25" s="53"/>
      <c r="G25" s="53"/>
      <c r="H25" s="63"/>
      <c r="I25" s="53"/>
      <c r="J25" s="53"/>
      <c r="K25" s="53"/>
      <c r="L25" s="53"/>
      <c r="M25" s="63"/>
      <c r="N25" s="53"/>
      <c r="O25" s="53"/>
      <c r="Q25" s="53"/>
      <c r="R25" s="63"/>
      <c r="S25" s="53"/>
      <c r="T25" s="53"/>
      <c r="U25" s="53"/>
      <c r="W25" s="63"/>
      <c r="X25" s="53"/>
      <c r="Y25" s="53"/>
      <c r="Z25" s="53"/>
      <c r="AA25" s="53"/>
      <c r="AB25" s="63"/>
      <c r="AC25" s="53"/>
      <c r="AD25" s="53"/>
      <c r="AE25" s="53"/>
      <c r="AF25" s="53"/>
      <c r="AG25" s="63"/>
      <c r="AH25" s="53"/>
      <c r="AI25" s="53"/>
      <c r="AJ25" s="53"/>
      <c r="AK25" s="53"/>
      <c r="AL25" s="63"/>
    </row>
    <row r="26" spans="2:38" s="16" customFormat="1" ht="15.6" thickBot="1" x14ac:dyDescent="0.35">
      <c r="B26" s="23" t="s">
        <v>106</v>
      </c>
      <c r="C26" s="79"/>
      <c r="D26" s="80">
        <v>-32287000</v>
      </c>
      <c r="E26" s="80">
        <v>-31833000</v>
      </c>
      <c r="F26" s="80">
        <v>-30755000</v>
      </c>
      <c r="G26" s="80">
        <v>-37517000</v>
      </c>
      <c r="H26" s="55">
        <v>-132392000</v>
      </c>
      <c r="I26" s="80">
        <v>-38215000</v>
      </c>
      <c r="J26" s="80">
        <v>-40993000</v>
      </c>
      <c r="K26" s="80">
        <v>-36740000</v>
      </c>
      <c r="L26" s="80">
        <v>-42444000</v>
      </c>
      <c r="M26" s="55">
        <v>-158392000</v>
      </c>
      <c r="N26" s="80">
        <v>-43269000</v>
      </c>
      <c r="O26" s="80">
        <v>-42505000</v>
      </c>
      <c r="P26" s="80">
        <v>-37474000</v>
      </c>
      <c r="Q26" s="80">
        <v>-38804000</v>
      </c>
      <c r="R26" s="55">
        <v>-162052000</v>
      </c>
      <c r="S26" s="80">
        <v>-41978000</v>
      </c>
      <c r="T26" s="80">
        <v>-40709000</v>
      </c>
      <c r="U26" s="80">
        <v>-40615000</v>
      </c>
      <c r="V26" s="147">
        <v>-51400000</v>
      </c>
      <c r="W26" s="55">
        <v>-174702000</v>
      </c>
      <c r="X26" s="80">
        <v>-41986000</v>
      </c>
      <c r="Y26" s="80">
        <v>-48160000</v>
      </c>
      <c r="Z26" s="80">
        <v>-43133000</v>
      </c>
      <c r="AA26" s="80">
        <v>-44758000</v>
      </c>
      <c r="AB26" s="55">
        <v>-178037000</v>
      </c>
      <c r="AC26" s="80">
        <v>-48057000</v>
      </c>
      <c r="AD26" s="80">
        <v>-43088000</v>
      </c>
      <c r="AE26" s="80">
        <v>-41065000</v>
      </c>
      <c r="AF26" s="80">
        <v>-38406000</v>
      </c>
      <c r="AG26" s="55">
        <v>-170616053</v>
      </c>
      <c r="AH26" s="80">
        <v>-35242000</v>
      </c>
      <c r="AI26" s="80">
        <v>-41684007.205922969</v>
      </c>
      <c r="AJ26" s="80">
        <v>-36819000</v>
      </c>
      <c r="AK26" s="80">
        <v>-39568000</v>
      </c>
      <c r="AL26" s="55">
        <v>-153313000</v>
      </c>
    </row>
    <row r="27" spans="2:38" ht="15" x14ac:dyDescent="0.3">
      <c r="B27" s="155" t="s">
        <v>107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</row>
    <row r="28" spans="2:38" ht="15" x14ac:dyDescent="0.3">
      <c r="B28" s="155" t="s">
        <v>108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</row>
    <row r="29" spans="2:38" ht="15" x14ac:dyDescent="0.3">
      <c r="B29" s="155" t="s">
        <v>109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</row>
    <row r="30" spans="2:38" ht="15" x14ac:dyDescent="0.3">
      <c r="B30" s="155" t="s">
        <v>110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</row>
    <row r="31" spans="2:38" ht="15" x14ac:dyDescent="0.3">
      <c r="B31" s="155" t="s">
        <v>111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</row>
    <row r="32" spans="2:38" x14ac:dyDescent="0.3">
      <c r="B32" s="149" t="s">
        <v>112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</row>
    <row r="33" spans="2:35" x14ac:dyDescent="0.3">
      <c r="B33" s="149" t="s">
        <v>113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</row>
    <row r="34" spans="2:35" ht="13.8" customHeight="1" x14ac:dyDescent="0.3">
      <c r="B34" s="127" t="s">
        <v>114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</row>
  </sheetData>
  <mergeCells count="10">
    <mergeCell ref="B30:AB30"/>
    <mergeCell ref="B31:AB31"/>
    <mergeCell ref="B32:AI32"/>
    <mergeCell ref="B33:AI33"/>
    <mergeCell ref="B29:AB29"/>
    <mergeCell ref="X4:AA4"/>
    <mergeCell ref="AC4:AF4"/>
    <mergeCell ref="AH4:AK4"/>
    <mergeCell ref="B27:AB27"/>
    <mergeCell ref="B28:AB28"/>
  </mergeCells>
  <pageMargins left="0.7" right="0.7" top="0.75" bottom="0.75" header="0.3" footer="0.3"/>
  <pageSetup scale="4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</vt:lpstr>
      <vt:lpstr>Rent-A-Center Business</vt:lpstr>
      <vt:lpstr>Preferred Lease</vt:lpstr>
      <vt:lpstr>Mexico</vt:lpstr>
      <vt:lpstr>Franchising</vt:lpstr>
      <vt:lpstr>Corporate</vt:lpstr>
      <vt:lpstr>Consolidated!Print_Area</vt:lpstr>
      <vt:lpstr>Corporate!Print_Area</vt:lpstr>
      <vt:lpstr>Franchising!Print_Area</vt:lpstr>
      <vt:lpstr>Mexico!Print_Area</vt:lpstr>
      <vt:lpstr>'Preferred Lease'!Print_Area</vt:lpstr>
      <vt:lpstr>'Rent-A-Center Business'!Print_Area</vt:lpstr>
    </vt:vector>
  </TitlesOfParts>
  <Company>Rent-A-Center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 Parikh</dc:creator>
  <cp:lastModifiedBy>Manan Parikh</cp:lastModifiedBy>
  <cp:lastPrinted>2020-02-24T19:11:16Z</cp:lastPrinted>
  <dcterms:created xsi:type="dcterms:W3CDTF">2020-02-24T16:54:18Z</dcterms:created>
  <dcterms:modified xsi:type="dcterms:W3CDTF">2020-02-24T19:12:49Z</dcterms:modified>
</cp:coreProperties>
</file>